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SI Inputs" sheetId="1" state="visible" r:id="rId1"/>
    <sheet xmlns:r="http://schemas.openxmlformats.org/officeDocument/2006/relationships" name="SUSI 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'SUSI Inputs'!$A$1:$P$1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€&quot;#,##0.0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E293B"/>
      <sz val="12"/>
    </font>
    <font>
      <name val="Calibri"/>
      <b val="1"/>
      <color rgb="001E293B"/>
      <sz val="10"/>
    </font>
    <font>
      <name val="Calibri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0F2FE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right" vertical="center"/>
    </xf>
    <xf numFmtId="164" fontId="2" fillId="6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9" fontId="2" fillId="6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7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/>
    </xf>
    <xf numFmtId="3" fontId="6" fillId="8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164" fontId="6" fillId="8" borderId="1" applyAlignment="1" pivotButton="0" quotePrefix="0" xfId="0">
      <alignment horizontal="right" vertical="center"/>
    </xf>
    <xf numFmtId="0" fontId="7" fillId="6" borderId="1" pivotButton="0" quotePrefix="0" xfId="0"/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5" fillId="7" borderId="1" pivotButton="0" quotePrefix="0" xfId="0"/>
    <xf numFmtId="0" fontId="5" fillId="7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Maintenance Grant (€) by Student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'SUSI Summary'!E13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'SUSI Summary'!$A$14:$A$23</f>
            </numRef>
          </cat>
          <val>
            <numRef>
              <f>'SUSI Summary'!$E$14:$E$23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Student 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Maintenance Grant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vs Not Eligible</a:t>
            </a:r>
          </a:p>
        </rich>
      </tx>
    </title>
    <plotArea>
      <pieChart>
        <varyColors val="1"/>
        <ser>
          <idx val="0"/>
          <order val="0"/>
          <tx>
            <strRef>
              <f>'SUSI Summary'!B2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'SUSI Summary'!$A$3:$A$4</f>
            </numRef>
          </cat>
          <val>
            <numRef>
              <f>'SUSI Summary'!$B$3:$B$4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25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3" customWidth="1" min="4" max="4"/>
    <col width="13" customWidth="1" min="5" max="5"/>
    <col width="14" customWidth="1" min="6" max="6"/>
    <col width="28" customWidth="1" min="7" max="7"/>
    <col width="20" customWidth="1" min="8" max="8"/>
    <col width="22" customWidth="1" min="9" max="9"/>
    <col width="20" customWidth="1" min="10" max="10"/>
    <col width="22" customWidth="1" min="11" max="11"/>
    <col width="22" customWidth="1" min="12" max="12"/>
    <col width="22" customWidth="1" min="13" max="13"/>
    <col width="16" customWidth="1" min="14" max="14"/>
    <col width="13" customWidth="1" min="15" max="15"/>
    <col width="30" customWidth="1" min="16" max="16"/>
  </cols>
  <sheetData>
    <row r="1" ht="36" customHeight="1">
      <c r="A1" s="1" t="inlineStr">
        <is>
          <t>Application ID</t>
        </is>
      </c>
      <c r="B1" s="1" t="inlineStr">
        <is>
          <t>Student Name</t>
        </is>
      </c>
      <c r="C1" s="1" t="inlineStr">
        <is>
          <t>County</t>
        </is>
      </c>
      <c r="D1" s="1" t="inlineStr">
        <is>
          <t>Course Level</t>
        </is>
      </c>
      <c r="E1" s="1" t="inlineStr">
        <is>
          <t>Academic Year</t>
        </is>
      </c>
      <c r="F1" s="1" t="inlineStr">
        <is>
          <t>Household Size</t>
        </is>
      </c>
      <c r="G1" s="1" t="inlineStr">
        <is>
          <t>Gross Parent/Guardian Income (€)</t>
        </is>
      </c>
      <c r="H1" s="1" t="inlineStr">
        <is>
          <t>Student Income (€)</t>
        </is>
      </c>
      <c r="I1" s="1" t="inlineStr">
        <is>
          <t>Maintenance Grant (€)</t>
        </is>
      </c>
      <c r="J1" s="1" t="inlineStr">
        <is>
          <t>Fee Contribution (€)</t>
        </is>
      </c>
      <c r="K1" s="1" t="inlineStr">
        <is>
          <t>Disregarded Income (€)</t>
        </is>
      </c>
      <c r="L1" s="1" t="inlineStr">
        <is>
          <t>Assessable Income (€)</t>
        </is>
      </c>
      <c r="M1" s="1" t="inlineStr">
        <is>
          <t>Income Threshold (€)</t>
        </is>
      </c>
      <c r="N1" s="1" t="inlineStr">
        <is>
          <t>Eligibility Status</t>
        </is>
      </c>
      <c r="O1" s="1" t="inlineStr">
        <is>
          <t>Grant Rate %</t>
        </is>
      </c>
      <c r="P1" s="1" t="inlineStr">
        <is>
          <t>Notes</t>
        </is>
      </c>
    </row>
    <row r="2">
      <c r="A2" s="2" t="inlineStr">
        <is>
          <t>SUSI-2026-001</t>
        </is>
      </c>
      <c r="B2" s="3" t="inlineStr">
        <is>
          <t>Aoife Byrne</t>
        </is>
      </c>
      <c r="C2" s="2" t="inlineStr">
        <is>
          <t>Dublin</t>
        </is>
      </c>
      <c r="D2" s="2" t="inlineStr">
        <is>
          <t>Level 6</t>
        </is>
      </c>
      <c r="E2" s="2" t="inlineStr">
        <is>
          <t>2026/27</t>
        </is>
      </c>
      <c r="F2" s="4" t="n">
        <v>4</v>
      </c>
      <c r="G2" s="5" t="n">
        <v>45000</v>
      </c>
      <c r="H2" s="5" t="n">
        <v>3000</v>
      </c>
      <c r="I2" s="6">
        <f>IF(N2="Eligible",ROUND(2500*O2,2),0)</f>
        <v/>
      </c>
      <c r="J2" s="6">
        <f>IF(N2="Eligible",IF(L2&lt;=M2*0.7,0,IF(L2&lt;=M2*0.85,500,1000)),0)</f>
        <v/>
      </c>
      <c r="K2" s="5" t="n">
        <v>2000</v>
      </c>
      <c r="L2" s="6">
        <f>SUM(G2,H2)-K2</f>
        <v/>
      </c>
      <c r="M2" s="5" t="n">
        <v>46790</v>
      </c>
      <c r="N2" s="7">
        <f>IF(L2&lt;=M2,"Eligible","Not Eligible")</f>
        <v/>
      </c>
      <c r="O2" s="8">
        <f>IF(N2="Eligible",IF(L2&lt;=M2*0.7,1,IF(L2&lt;=M2*0.85,0.75,0.5)),0)</f>
        <v/>
      </c>
      <c r="P2" s="3" t="inlineStr">
        <is>
          <t>Higher income, partial grant</t>
        </is>
      </c>
    </row>
    <row r="3">
      <c r="A3" s="2" t="inlineStr">
        <is>
          <t>SUSI-2026-002</t>
        </is>
      </c>
      <c r="B3" s="3" t="inlineStr">
        <is>
          <t>Seán Murphy</t>
        </is>
      </c>
      <c r="C3" s="2" t="inlineStr">
        <is>
          <t>Cork</t>
        </is>
      </c>
      <c r="D3" s="2" t="inlineStr">
        <is>
          <t>Level 8</t>
        </is>
      </c>
      <c r="E3" s="2" t="inlineStr">
        <is>
          <t>2026/27</t>
        </is>
      </c>
      <c r="F3" s="4" t="n">
        <v>5</v>
      </c>
      <c r="G3" s="5" t="n">
        <v>49000</v>
      </c>
      <c r="H3" s="5" t="n">
        <v>2500</v>
      </c>
      <c r="I3" s="6">
        <f>IF(N3="Eligible",ROUND(2500*O3,2),0)</f>
        <v/>
      </c>
      <c r="J3" s="6">
        <f>IF(N3="Eligible",IF(L3&lt;=M3*0.7,0,IF(L3&lt;=M3*0.85,500,1000)),0)</f>
        <v/>
      </c>
      <c r="K3" s="5" t="n">
        <v>1500</v>
      </c>
      <c r="L3" s="6">
        <f>SUM(G3,H3)-K3</f>
        <v/>
      </c>
      <c r="M3" s="5" t="n">
        <v>52700</v>
      </c>
      <c r="N3" s="7">
        <f>IF(L3&lt;=M3,"Eligible","Not Eligible")</f>
        <v/>
      </c>
      <c r="O3" s="8">
        <f>IF(N3="Eligible",IF(L3&lt;=M3*0.7,1,IF(L3&lt;=M3*0.85,0.75,0.5)),0)</f>
        <v/>
      </c>
      <c r="P3" s="3" t="inlineStr">
        <is>
          <t>Near threshold, reduced grant</t>
        </is>
      </c>
    </row>
    <row r="4">
      <c r="A4" s="2" t="inlineStr">
        <is>
          <t>SUSI-2026-003</t>
        </is>
      </c>
      <c r="B4" s="3" t="inlineStr">
        <is>
          <t>Niamh Kelly</t>
        </is>
      </c>
      <c r="C4" s="2" t="inlineStr">
        <is>
          <t>Galway</t>
        </is>
      </c>
      <c r="D4" s="2" t="inlineStr">
        <is>
          <t>Level 7</t>
        </is>
      </c>
      <c r="E4" s="2" t="inlineStr">
        <is>
          <t>2026/27</t>
        </is>
      </c>
      <c r="F4" s="4" t="n">
        <v>3</v>
      </c>
      <c r="G4" s="5" t="n">
        <v>28000</v>
      </c>
      <c r="H4" s="5" t="n">
        <v>1000</v>
      </c>
      <c r="I4" s="6">
        <f>IF(N4="Eligible",ROUND(2500*O4,2),0)</f>
        <v/>
      </c>
      <c r="J4" s="6">
        <f>IF(N4="Eligible",IF(L4&lt;=M4*0.7,0,IF(L4&lt;=M4*0.85,500,1000)),0)</f>
        <v/>
      </c>
      <c r="K4" s="5" t="n">
        <v>1200</v>
      </c>
      <c r="L4" s="6">
        <f>SUM(G4,H4)-K4</f>
        <v/>
      </c>
      <c r="M4" s="5" t="n">
        <v>40875</v>
      </c>
      <c r="N4" s="7">
        <f>IF(L4&lt;=M4,"Eligible","Not Eligible")</f>
        <v/>
      </c>
      <c r="O4" s="8">
        <f>IF(N4="Eligible",IF(L4&lt;=M4*0.7,1,IF(L4&lt;=M4*0.85,0.75,0.5)),0)</f>
        <v/>
      </c>
      <c r="P4" s="3" t="inlineStr">
        <is>
          <t>Low household income, full grant</t>
        </is>
      </c>
    </row>
    <row r="5">
      <c r="A5" s="2" t="inlineStr">
        <is>
          <t>SUSI-2026-004</t>
        </is>
      </c>
      <c r="B5" s="3" t="inlineStr">
        <is>
          <t>Cian O'Connor</t>
        </is>
      </c>
      <c r="C5" s="2" t="inlineStr">
        <is>
          <t>Limerick</t>
        </is>
      </c>
      <c r="D5" s="2" t="inlineStr">
        <is>
          <t>Level 6</t>
        </is>
      </c>
      <c r="E5" s="2" t="inlineStr">
        <is>
          <t>2026/27</t>
        </is>
      </c>
      <c r="F5" s="4" t="n">
        <v>4</v>
      </c>
      <c r="G5" s="5" t="n">
        <v>42000</v>
      </c>
      <c r="H5" s="5" t="n">
        <v>4000</v>
      </c>
      <c r="I5" s="6">
        <f>IF(N5="Eligible",ROUND(2500*O5,2),0)</f>
        <v/>
      </c>
      <c r="J5" s="6">
        <f>IF(N5="Eligible",IF(L5&lt;=M5*0.7,0,IF(L5&lt;=M5*0.85,500,1000)),0)</f>
        <v/>
      </c>
      <c r="K5" s="5" t="n">
        <v>1800</v>
      </c>
      <c r="L5" s="6">
        <f>SUM(G5,H5)-K5</f>
        <v/>
      </c>
      <c r="M5" s="5" t="n">
        <v>46790</v>
      </c>
      <c r="N5" s="7">
        <f>IF(L5&lt;=M5,"Eligible","Not Eligible")</f>
        <v/>
      </c>
      <c r="O5" s="8">
        <f>IF(N5="Eligible",IF(L5&lt;=M5*0.7,1,IF(L5&lt;=M5*0.85,0.75,0.5)),0)</f>
        <v/>
      </c>
      <c r="P5" s="3" t="inlineStr">
        <is>
          <t>Moderate income, partial fee</t>
        </is>
      </c>
    </row>
    <row r="6">
      <c r="A6" s="2" t="inlineStr">
        <is>
          <t>SUSI-2026-005</t>
        </is>
      </c>
      <c r="B6" s="3" t="inlineStr">
        <is>
          <t>Saoirse Ryan</t>
        </is>
      </c>
      <c r="C6" s="2" t="inlineStr">
        <is>
          <t>Waterford</t>
        </is>
      </c>
      <c r="D6" s="2" t="inlineStr">
        <is>
          <t>Level 8</t>
        </is>
      </c>
      <c r="E6" s="2" t="inlineStr">
        <is>
          <t>2026/27</t>
        </is>
      </c>
      <c r="F6" s="4" t="n">
        <v>4</v>
      </c>
      <c r="G6" s="5" t="n">
        <v>56000</v>
      </c>
      <c r="H6" s="5" t="n">
        <v>5000</v>
      </c>
      <c r="I6" s="6">
        <f>IF(N6="Eligible",ROUND(2500*O6,2),0)</f>
        <v/>
      </c>
      <c r="J6" s="6">
        <f>IF(N6="Eligible",IF(L6&lt;=M6*0.7,0,IF(L6&lt;=M6*0.85,500,1000)),0)</f>
        <v/>
      </c>
      <c r="K6" s="5" t="n">
        <v>1000</v>
      </c>
      <c r="L6" s="6">
        <f>SUM(G6,H6)-K6</f>
        <v/>
      </c>
      <c r="M6" s="5" t="n">
        <v>46790</v>
      </c>
      <c r="N6" s="7">
        <f>IF(L6&lt;=M6,"Eligible","Not Eligible")</f>
        <v/>
      </c>
      <c r="O6" s="8">
        <f>IF(N6="Eligible",IF(L6&lt;=M6*0.7,1,IF(L6&lt;=M6*0.85,0.75,0.5)),0)</f>
        <v/>
      </c>
      <c r="P6" s="3" t="inlineStr">
        <is>
          <t>Just above threshold, not eligible</t>
        </is>
      </c>
    </row>
    <row r="7">
      <c r="A7" s="2" t="inlineStr">
        <is>
          <t>SUSI-2026-006</t>
        </is>
      </c>
      <c r="B7" s="3" t="inlineStr">
        <is>
          <t>Conor Walsh</t>
        </is>
      </c>
      <c r="C7" s="2" t="inlineStr">
        <is>
          <t>Kilkenny</t>
        </is>
      </c>
      <c r="D7" s="2" t="inlineStr">
        <is>
          <t>Level 7</t>
        </is>
      </c>
      <c r="E7" s="2" t="inlineStr">
        <is>
          <t>2026/27</t>
        </is>
      </c>
      <c r="F7" s="4" t="n">
        <v>5</v>
      </c>
      <c r="G7" s="5" t="n">
        <v>38000</v>
      </c>
      <c r="H7" s="5" t="n">
        <v>6500</v>
      </c>
      <c r="I7" s="6">
        <f>IF(N7="Eligible",ROUND(2500*O7,2),0)</f>
        <v/>
      </c>
      <c r="J7" s="6">
        <f>IF(N7="Eligible",IF(L7&lt;=M7*0.7,0,IF(L7&lt;=M7*0.85,500,1000)),0)</f>
        <v/>
      </c>
      <c r="K7" s="5" t="n">
        <v>2200</v>
      </c>
      <c r="L7" s="6">
        <f>SUM(G7,H7)-K7</f>
        <v/>
      </c>
      <c r="M7" s="5" t="n">
        <v>52700</v>
      </c>
      <c r="N7" s="7">
        <f>IF(L7&lt;=M7,"Eligible","Not Eligible")</f>
        <v/>
      </c>
      <c r="O7" s="8">
        <f>IF(N7="Eligible",IF(L7&lt;=M7*0.7,1,IF(L7&lt;=M7*0.85,0.75,0.5)),0)</f>
        <v/>
      </c>
      <c r="P7" s="3" t="inlineStr">
        <is>
          <t>Student part-time income included</t>
        </is>
      </c>
    </row>
    <row r="8">
      <c r="A8" s="2" t="inlineStr">
        <is>
          <t>SUSI-2026-007</t>
        </is>
      </c>
      <c r="B8" s="3" t="inlineStr">
        <is>
          <t>Ciara Byrne</t>
        </is>
      </c>
      <c r="C8" s="2" t="inlineStr">
        <is>
          <t>Sligo</t>
        </is>
      </c>
      <c r="D8" s="2" t="inlineStr">
        <is>
          <t>Level 6</t>
        </is>
      </c>
      <c r="E8" s="2" t="inlineStr">
        <is>
          <t>2026/27</t>
        </is>
      </c>
      <c r="F8" s="4" t="n">
        <v>6</v>
      </c>
      <c r="G8" s="5" t="n">
        <v>35000</v>
      </c>
      <c r="H8" s="5" t="n">
        <v>1500</v>
      </c>
      <c r="I8" s="6">
        <f>IF(N8="Eligible",ROUND(2500*O8,2),0)</f>
        <v/>
      </c>
      <c r="J8" s="6">
        <f>IF(N8="Eligible",IF(L8&lt;=M8*0.7,0,IF(L8&lt;=M8*0.85,500,1000)),0)</f>
        <v/>
      </c>
      <c r="K8" s="5" t="n">
        <v>3500</v>
      </c>
      <c r="L8" s="6">
        <f>SUM(G8,H8)-K8</f>
        <v/>
      </c>
      <c r="M8" s="5" t="n">
        <v>57625</v>
      </c>
      <c r="N8" s="7">
        <f>IF(L8&lt;=M8,"Eligible","Not Eligible")</f>
        <v/>
      </c>
      <c r="O8" s="8">
        <f>IF(N8="Eligible",IF(L8&lt;=M8*0.7,1,IF(L8&lt;=M8*0.85,0.75,0.5)),0)</f>
        <v/>
      </c>
      <c r="P8" s="3" t="inlineStr">
        <is>
          <t>Several disregarded income items</t>
        </is>
      </c>
    </row>
    <row r="9">
      <c r="A9" s="2" t="inlineStr">
        <is>
          <t>SUSI-2026-008</t>
        </is>
      </c>
      <c r="B9" s="3" t="inlineStr">
        <is>
          <t>Oisín Nolan</t>
        </is>
      </c>
      <c r="C9" s="2" t="inlineStr">
        <is>
          <t>Dundalk</t>
        </is>
      </c>
      <c r="D9" s="2" t="inlineStr">
        <is>
          <t>Level 8</t>
        </is>
      </c>
      <c r="E9" s="2" t="inlineStr">
        <is>
          <t>2026/27</t>
        </is>
      </c>
      <c r="F9" s="4" t="n">
        <v>3</v>
      </c>
      <c r="G9" s="5" t="n">
        <v>22000</v>
      </c>
      <c r="H9" s="5" t="n">
        <v>500</v>
      </c>
      <c r="I9" s="6">
        <f>IF(N9="Eligible",ROUND(2500*O9,2),0)</f>
        <v/>
      </c>
      <c r="J9" s="6">
        <f>IF(N9="Eligible",IF(L9&lt;=M9*0.7,0,IF(L9&lt;=M9*0.85,500,1000)),0)</f>
        <v/>
      </c>
      <c r="K9" s="5" t="n">
        <v>800</v>
      </c>
      <c r="L9" s="6">
        <f>SUM(G9,H9)-K9</f>
        <v/>
      </c>
      <c r="M9" s="5" t="n">
        <v>40875</v>
      </c>
      <c r="N9" s="7">
        <f>IF(L9&lt;=M9,"Eligible","Not Eligible")</f>
        <v/>
      </c>
      <c r="O9" s="8">
        <f>IF(N9="Eligible",IF(L9&lt;=M9*0.7,1,IF(L9&lt;=M9*0.85,0.75,0.5)),0)</f>
        <v/>
      </c>
      <c r="P9" s="3" t="inlineStr">
        <is>
          <t>Full maintenance grant</t>
        </is>
      </c>
    </row>
    <row r="10">
      <c r="A10" s="2" t="inlineStr">
        <is>
          <t>SUSI-2026-009</t>
        </is>
      </c>
      <c r="B10" s="3" t="inlineStr">
        <is>
          <t>Róisín Healy</t>
        </is>
      </c>
      <c r="C10" s="2" t="inlineStr">
        <is>
          <t>Wexford</t>
        </is>
      </c>
      <c r="D10" s="2" t="inlineStr">
        <is>
          <t>Level 7</t>
        </is>
      </c>
      <c r="E10" s="2" t="inlineStr">
        <is>
          <t>2026/27</t>
        </is>
      </c>
      <c r="F10" s="4" t="n">
        <v>4</v>
      </c>
      <c r="G10" s="5" t="n">
        <v>44000</v>
      </c>
      <c r="H10" s="5" t="n">
        <v>3500</v>
      </c>
      <c r="I10" s="6">
        <f>IF(N10="Eligible",ROUND(2500*O10,2),0)</f>
        <v/>
      </c>
      <c r="J10" s="6">
        <f>IF(N10="Eligible",IF(L10&lt;=M10*0.7,0,IF(L10&lt;=M10*0.85,500,1000)),0)</f>
        <v/>
      </c>
      <c r="K10" s="5" t="n">
        <v>1600</v>
      </c>
      <c r="L10" s="6">
        <f>SUM(G10,H10)-K10</f>
        <v/>
      </c>
      <c r="M10" s="5" t="n">
        <v>46790</v>
      </c>
      <c r="N10" s="7">
        <f>IF(L10&lt;=M10,"Eligible","Not Eligible")</f>
        <v/>
      </c>
      <c r="O10" s="8">
        <f>IF(N10="Eligible",IF(L10&lt;=M10*0.7,1,IF(L10&lt;=M10*0.85,0.75,0.5)),0)</f>
        <v/>
      </c>
      <c r="P10" s="3" t="inlineStr">
        <is>
          <t>Reduced grant due to threshold</t>
        </is>
      </c>
    </row>
    <row r="11">
      <c r="A11" s="2" t="inlineStr">
        <is>
          <t>SUSI-2026-010</t>
        </is>
      </c>
      <c r="B11" s="3" t="inlineStr">
        <is>
          <t>Liam O'Brien</t>
        </is>
      </c>
      <c r="C11" s="2" t="inlineStr">
        <is>
          <t>Drogheda</t>
        </is>
      </c>
      <c r="D11" s="2" t="inlineStr">
        <is>
          <t>Level 6</t>
        </is>
      </c>
      <c r="E11" s="2" t="inlineStr">
        <is>
          <t>2026/27</t>
        </is>
      </c>
      <c r="F11" s="4" t="n">
        <v>3</v>
      </c>
      <c r="G11" s="5" t="n">
        <v>54000</v>
      </c>
      <c r="H11" s="5" t="n">
        <v>4500</v>
      </c>
      <c r="I11" s="6">
        <f>IF(N11="Eligible",ROUND(2500*O11,2),0)</f>
        <v/>
      </c>
      <c r="J11" s="6">
        <f>IF(N11="Eligible",IF(L11&lt;=M11*0.7,0,IF(L11&lt;=M11*0.85,500,1000)),0)</f>
        <v/>
      </c>
      <c r="K11" s="5" t="n">
        <v>500</v>
      </c>
      <c r="L11" s="6">
        <f>SUM(G11,H11)-K11</f>
        <v/>
      </c>
      <c r="M11" s="5" t="n">
        <v>40875</v>
      </c>
      <c r="N11" s="7">
        <f>IF(L11&lt;=M11,"Eligible","Not Eligible")</f>
        <v/>
      </c>
      <c r="O11" s="8">
        <f>IF(N11="Eligible",IF(L11&lt;=M11*0.7,1,IF(L11&lt;=M11*0.85,0.75,0.5)),0)</f>
        <v/>
      </c>
      <c r="P11" s="3" t="inlineStr">
        <is>
          <t>Not eligible</t>
        </is>
      </c>
    </row>
  </sheetData>
  <autoFilter ref="A1:P1"/>
  <conditionalFormatting sqref="N2:N11">
    <cfRule type="expression" priority="1" dxfId="0" stopIfTrue="0">
      <formula>$N2="Eligible"</formula>
    </cfRule>
    <cfRule type="expression" priority="2" dxfId="1" stopIfTrue="0">
      <formula>$N2="Not Eligible"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0" customHeight="1">
      <c r="A1" s="9" t="inlineStr">
        <is>
          <t>SUSI Grant — Eligibility &amp; Outcome Dashboard</t>
        </is>
      </c>
      <c r="B1" s="10" t="n"/>
      <c r="C1" s="10" t="n"/>
      <c r="D1" s="10" t="n"/>
      <c r="E1" s="10" t="n"/>
      <c r="F1" s="10" t="n"/>
      <c r="G1" s="11" t="n"/>
    </row>
    <row r="2" ht="22" customHeight="1">
      <c r="A2" s="12" t="inlineStr">
        <is>
          <t>KPI Summary</t>
        </is>
      </c>
      <c r="B2" s="12" t="inlineStr">
        <is>
          <t>Value</t>
        </is>
      </c>
    </row>
    <row r="3" ht="20" customHeight="1">
      <c r="A3" s="13" t="inlineStr">
        <is>
          <t>Total Applicants</t>
        </is>
      </c>
      <c r="B3" s="14">
        <f>COUNTA('SUSI Inputs'!A2:A11)</f>
        <v/>
      </c>
    </row>
    <row r="4" ht="20" customHeight="1">
      <c r="A4" s="15" t="inlineStr">
        <is>
          <t>Eligible Applicants</t>
        </is>
      </c>
      <c r="B4" s="16">
        <f>COUNTIF('SUSI Inputs'!N2:N11,"Eligible")</f>
        <v/>
      </c>
    </row>
    <row r="5" ht="20" customHeight="1">
      <c r="A5" s="13" t="inlineStr">
        <is>
          <t>Not Eligible Applicants</t>
        </is>
      </c>
      <c r="B5" s="14">
        <f>COUNTIF('SUSI Inputs'!N2:N11,"Not Eligible")</f>
        <v/>
      </c>
    </row>
    <row r="6" ht="20" customHeight="1">
      <c r="A6" s="15" t="inlineStr">
        <is>
          <t>Average Assessable Income (€)</t>
        </is>
      </c>
      <c r="B6" s="16">
        <f>IFERROR(AVERAGE('SUSI Inputs'!L2:L11),0)</f>
        <v/>
      </c>
    </row>
    <row r="7" ht="20" customHeight="1">
      <c r="A7" s="13" t="inlineStr">
        <is>
          <t>Average Maintenance Grant (€)</t>
        </is>
      </c>
      <c r="B7" s="17">
        <f>IFERROR(AVERAGE('SUSI Inputs'!I2:I11),0)</f>
        <v/>
      </c>
    </row>
    <row r="8" ht="20" customHeight="1">
      <c r="A8" s="15" t="inlineStr">
        <is>
          <t>Total Grant Value (€)</t>
        </is>
      </c>
      <c r="B8" s="18">
        <f>SUM('SUSI Inputs'!I2:I11)</f>
        <v/>
      </c>
    </row>
    <row r="9" ht="20" customHeight="1">
      <c r="A9" s="13" t="inlineStr">
        <is>
          <t>Percentage Eligible (%)</t>
        </is>
      </c>
      <c r="B9" s="17">
        <f>IFERROR(B4/B3,0)</f>
        <v/>
      </c>
    </row>
    <row r="10"/>
    <row r="11"/>
    <row r="12">
      <c r="A12" s="19" t="inlineStr">
        <is>
          <t>Detailed Applicant Summary</t>
        </is>
      </c>
    </row>
    <row r="13" ht="28" customHeight="1">
      <c r="A13" s="1" t="inlineStr">
        <is>
          <t>Student Name</t>
        </is>
      </c>
      <c r="B13" s="1" t="inlineStr">
        <is>
          <t>County</t>
        </is>
      </c>
      <c r="C13" s="1" t="inlineStr">
        <is>
          <t>Course Level</t>
        </is>
      </c>
      <c r="D13" s="1" t="inlineStr">
        <is>
          <t>Assessable Income (€)</t>
        </is>
      </c>
      <c r="E13" s="1" t="inlineStr">
        <is>
          <t>Maintenance Grant (€)</t>
        </is>
      </c>
      <c r="F13" s="1" t="inlineStr">
        <is>
          <t>Fee Contribution (€)</t>
        </is>
      </c>
      <c r="G13" s="1" t="inlineStr">
        <is>
          <t>Eligibility Status</t>
        </is>
      </c>
    </row>
    <row r="14" ht="18" customHeight="1">
      <c r="A14" s="20">
        <f>'SUSI Inputs'!B2</f>
        <v/>
      </c>
      <c r="B14" s="20">
        <f>'SUSI Inputs'!C2</f>
        <v/>
      </c>
      <c r="C14" s="20">
        <f>'SUSI Inputs'!D2</f>
        <v/>
      </c>
      <c r="D14" s="21">
        <f>'SUSI Inputs'!L2</f>
        <v/>
      </c>
      <c r="E14" s="21">
        <f>'SUSI Inputs'!I2</f>
        <v/>
      </c>
      <c r="F14" s="21">
        <f>'SUSI Inputs'!J2</f>
        <v/>
      </c>
      <c r="G14" s="22">
        <f>'SUSI Inputs'!N2</f>
        <v/>
      </c>
    </row>
    <row r="15" ht="18" customHeight="1">
      <c r="A15" s="23">
        <f>'SUSI Inputs'!B3</f>
        <v/>
      </c>
      <c r="B15" s="23">
        <f>'SUSI Inputs'!C3</f>
        <v/>
      </c>
      <c r="C15" s="23">
        <f>'SUSI Inputs'!D3</f>
        <v/>
      </c>
      <c r="D15" s="24">
        <f>'SUSI Inputs'!L3</f>
        <v/>
      </c>
      <c r="E15" s="24">
        <f>'SUSI Inputs'!I3</f>
        <v/>
      </c>
      <c r="F15" s="24">
        <f>'SUSI Inputs'!J3</f>
        <v/>
      </c>
      <c r="G15" s="25">
        <f>'SUSI Inputs'!N3</f>
        <v/>
      </c>
    </row>
    <row r="16" ht="18" customHeight="1">
      <c r="A16" s="20">
        <f>'SUSI Inputs'!B4</f>
        <v/>
      </c>
      <c r="B16" s="20">
        <f>'SUSI Inputs'!C4</f>
        <v/>
      </c>
      <c r="C16" s="20">
        <f>'SUSI Inputs'!D4</f>
        <v/>
      </c>
      <c r="D16" s="21">
        <f>'SUSI Inputs'!L4</f>
        <v/>
      </c>
      <c r="E16" s="21">
        <f>'SUSI Inputs'!I4</f>
        <v/>
      </c>
      <c r="F16" s="21">
        <f>'SUSI Inputs'!J4</f>
        <v/>
      </c>
      <c r="G16" s="22">
        <f>'SUSI Inputs'!N4</f>
        <v/>
      </c>
    </row>
    <row r="17" ht="18" customHeight="1">
      <c r="A17" s="23">
        <f>'SUSI Inputs'!B5</f>
        <v/>
      </c>
      <c r="B17" s="23">
        <f>'SUSI Inputs'!C5</f>
        <v/>
      </c>
      <c r="C17" s="23">
        <f>'SUSI Inputs'!D5</f>
        <v/>
      </c>
      <c r="D17" s="24">
        <f>'SUSI Inputs'!L5</f>
        <v/>
      </c>
      <c r="E17" s="24">
        <f>'SUSI Inputs'!I5</f>
        <v/>
      </c>
      <c r="F17" s="24">
        <f>'SUSI Inputs'!J5</f>
        <v/>
      </c>
      <c r="G17" s="25">
        <f>'SUSI Inputs'!N5</f>
        <v/>
      </c>
    </row>
    <row r="18" ht="18" customHeight="1">
      <c r="A18" s="20">
        <f>'SUSI Inputs'!B6</f>
        <v/>
      </c>
      <c r="B18" s="20">
        <f>'SUSI Inputs'!C6</f>
        <v/>
      </c>
      <c r="C18" s="20">
        <f>'SUSI Inputs'!D6</f>
        <v/>
      </c>
      <c r="D18" s="21">
        <f>'SUSI Inputs'!L6</f>
        <v/>
      </c>
      <c r="E18" s="21">
        <f>'SUSI Inputs'!I6</f>
        <v/>
      </c>
      <c r="F18" s="21">
        <f>'SUSI Inputs'!J6</f>
        <v/>
      </c>
      <c r="G18" s="22">
        <f>'SUSI Inputs'!N6</f>
        <v/>
      </c>
    </row>
    <row r="19" ht="18" customHeight="1">
      <c r="A19" s="23">
        <f>'SUSI Inputs'!B7</f>
        <v/>
      </c>
      <c r="B19" s="23">
        <f>'SUSI Inputs'!C7</f>
        <v/>
      </c>
      <c r="C19" s="23">
        <f>'SUSI Inputs'!D7</f>
        <v/>
      </c>
      <c r="D19" s="24">
        <f>'SUSI Inputs'!L7</f>
        <v/>
      </c>
      <c r="E19" s="24">
        <f>'SUSI Inputs'!I7</f>
        <v/>
      </c>
      <c r="F19" s="24">
        <f>'SUSI Inputs'!J7</f>
        <v/>
      </c>
      <c r="G19" s="25">
        <f>'SUSI Inputs'!N7</f>
        <v/>
      </c>
    </row>
    <row r="20" ht="18" customHeight="1">
      <c r="A20" s="20">
        <f>'SUSI Inputs'!B8</f>
        <v/>
      </c>
      <c r="B20" s="20">
        <f>'SUSI Inputs'!C8</f>
        <v/>
      </c>
      <c r="C20" s="20">
        <f>'SUSI Inputs'!D8</f>
        <v/>
      </c>
      <c r="D20" s="21">
        <f>'SUSI Inputs'!L8</f>
        <v/>
      </c>
      <c r="E20" s="21">
        <f>'SUSI Inputs'!I8</f>
        <v/>
      </c>
      <c r="F20" s="21">
        <f>'SUSI Inputs'!J8</f>
        <v/>
      </c>
      <c r="G20" s="22">
        <f>'SUSI Inputs'!N8</f>
        <v/>
      </c>
    </row>
    <row r="21" ht="18" customHeight="1">
      <c r="A21" s="23">
        <f>'SUSI Inputs'!B9</f>
        <v/>
      </c>
      <c r="B21" s="23">
        <f>'SUSI Inputs'!C9</f>
        <v/>
      </c>
      <c r="C21" s="23">
        <f>'SUSI Inputs'!D9</f>
        <v/>
      </c>
      <c r="D21" s="24">
        <f>'SUSI Inputs'!L9</f>
        <v/>
      </c>
      <c r="E21" s="24">
        <f>'SUSI Inputs'!I9</f>
        <v/>
      </c>
      <c r="F21" s="24">
        <f>'SUSI Inputs'!J9</f>
        <v/>
      </c>
      <c r="G21" s="25">
        <f>'SUSI Inputs'!N9</f>
        <v/>
      </c>
    </row>
    <row r="22" ht="18" customHeight="1">
      <c r="A22" s="20">
        <f>'SUSI Inputs'!B10</f>
        <v/>
      </c>
      <c r="B22" s="20">
        <f>'SUSI Inputs'!C10</f>
        <v/>
      </c>
      <c r="C22" s="20">
        <f>'SUSI Inputs'!D10</f>
        <v/>
      </c>
      <c r="D22" s="21">
        <f>'SUSI Inputs'!L10</f>
        <v/>
      </c>
      <c r="E22" s="21">
        <f>'SUSI Inputs'!I10</f>
        <v/>
      </c>
      <c r="F22" s="21">
        <f>'SUSI Inputs'!J10</f>
        <v/>
      </c>
      <c r="G22" s="22">
        <f>'SUSI Inputs'!N10</f>
        <v/>
      </c>
    </row>
    <row r="23" ht="18" customHeight="1">
      <c r="A23" s="23">
        <f>'SUSI Inputs'!B11</f>
        <v/>
      </c>
      <c r="B23" s="23">
        <f>'SUSI Inputs'!C11</f>
        <v/>
      </c>
      <c r="C23" s="23">
        <f>'SUSI Inputs'!D11</f>
        <v/>
      </c>
      <c r="D23" s="24">
        <f>'SUSI Inputs'!L11</f>
        <v/>
      </c>
      <c r="E23" s="24">
        <f>'SUSI Inputs'!I11</f>
        <v/>
      </c>
      <c r="F23" s="24">
        <f>'SUSI Inputs'!J11</f>
        <v/>
      </c>
      <c r="G23" s="25">
        <f>'SUSI Inputs'!N11</f>
        <v/>
      </c>
    </row>
  </sheetData>
  <mergeCells count="1">
    <mergeCell ref="A1:G1"/>
  </mergeCells>
  <conditionalFormatting sqref="G14:G23">
    <cfRule type="expression" priority="1" dxfId="0" stopIfTrue="0">
      <formula>$G14="Eligible"</formula>
    </cfRule>
    <cfRule type="expression" priority="2" dxfId="1" stopIfTrue="0">
      <formula>$G14="Not Eligible"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14" customWidth="1" min="1" max="1"/>
    <col width="80" customWidth="1" min="2" max="2"/>
  </cols>
  <sheetData>
    <row r="1" ht="30" customHeight="1">
      <c r="A1" s="26" t="inlineStr">
        <is>
          <t>SUSI Grant Income Calculator — User Guide</t>
        </is>
      </c>
      <c r="B1" s="11" t="n"/>
    </row>
    <row r="2" ht="20" customHeight="1">
      <c r="A2" s="27" t="inlineStr">
        <is>
          <t>OVERVIEW</t>
        </is>
      </c>
      <c r="B2" s="28" t="inlineStr"/>
    </row>
    <row r="3" ht="30" customHeight="1">
      <c r="A3" s="29" t="inlineStr">
        <is>
          <t>Purpose:</t>
        </is>
      </c>
      <c r="B3" s="30" t="inlineStr">
        <is>
          <t>This workbook is a planning tool to help Irish students and families estimate SUSI grant eligibility and grant amounts. It is NOT an official determination.</t>
        </is>
      </c>
    </row>
    <row r="4" ht="30" customHeight="1">
      <c r="A4" s="29" t="inlineStr">
        <is>
          <t>Official SUSI website:</t>
        </is>
      </c>
      <c r="B4" s="30" t="inlineStr">
        <is>
          <t>https://www.susi.ie — always check the latest scheme year thresholds and rules.</t>
        </is>
      </c>
    </row>
    <row r="5" ht="8" customHeight="1">
      <c r="A5" s="31" t="inlineStr"/>
      <c r="B5" s="32" t="inlineStr"/>
    </row>
    <row r="6" ht="20" customHeight="1">
      <c r="A6" s="27" t="inlineStr">
        <is>
          <t>SHEET: SUSI Inputs</t>
        </is>
      </c>
      <c r="B6" s="28" t="inlineStr"/>
    </row>
    <row r="7" ht="30" customHeight="1">
      <c r="A7" s="29" t="inlineStr">
        <is>
          <t>Application ID:</t>
        </is>
      </c>
      <c r="B7" s="30" t="inlineStr">
        <is>
          <t>Enter a unique reference for each applicant (e.g. SUSI-2026-001).</t>
        </is>
      </c>
    </row>
    <row r="8" ht="30" customHeight="1">
      <c r="A8" s="29" t="inlineStr">
        <is>
          <t>Student Name:</t>
        </is>
      </c>
      <c r="B8" s="30" t="inlineStr">
        <is>
          <t>Enter the full name of the student applicant.</t>
        </is>
      </c>
    </row>
    <row r="9" ht="30" customHeight="1">
      <c r="A9" s="29" t="inlineStr">
        <is>
          <t>County:</t>
        </is>
      </c>
      <c r="B9" s="30" t="inlineStr">
        <is>
          <t>Enter the county of the student's home address (e.g. Dublin, Cork, Galway).</t>
        </is>
      </c>
    </row>
    <row r="10" ht="30" customHeight="1">
      <c r="A10" s="29" t="inlineStr">
        <is>
          <t>Course Level:</t>
        </is>
      </c>
      <c r="B10" s="30" t="inlineStr">
        <is>
          <t>Enter the NFQ level of the course (Level 6, Level 7, or Level 8).</t>
        </is>
      </c>
    </row>
    <row r="11" ht="30" customHeight="1">
      <c r="A11" s="29" t="inlineStr">
        <is>
          <t>Academic Year:</t>
        </is>
      </c>
      <c r="B11" s="30" t="inlineStr">
        <is>
          <t>Enter the academic year in the format YYYY/YY (e.g. 2026/27).</t>
        </is>
      </c>
    </row>
    <row r="12" ht="30" customHeight="1">
      <c r="A12" s="29" t="inlineStr">
        <is>
          <t>Household Size:</t>
        </is>
      </c>
      <c r="B12" s="30" t="inlineStr">
        <is>
          <t>Enter the total number of people in the household including the student.</t>
        </is>
      </c>
    </row>
    <row r="13" ht="30" customHeight="1">
      <c r="A13" s="29" t="inlineStr">
        <is>
          <t>Gross Parent/Guardian Income (€):</t>
        </is>
      </c>
      <c r="B13" s="30" t="inlineStr">
        <is>
          <t>Enter the gross reckonable income of parent(s)/guardian(s) before tax. Yellow cells are for input.</t>
        </is>
      </c>
    </row>
    <row r="14" ht="30" customHeight="1">
      <c r="A14" s="29" t="inlineStr">
        <is>
          <t>Student Income (€):</t>
        </is>
      </c>
      <c r="B14" s="30" t="inlineStr">
        <is>
          <t>Enter any income earned by the student (e.g. part-time work). Yellow cells are for input.</t>
        </is>
      </c>
    </row>
    <row r="15" ht="30" customHeight="1">
      <c r="A15" s="29" t="inlineStr">
        <is>
          <t>Disregarded Income (€):</t>
        </is>
      </c>
      <c r="B15" s="30" t="inlineStr">
        <is>
          <t>Enter any income amounts that are formally disregarded under SUSI rules (e.g. certain social welfare payments). Yellow cells are for input.</t>
        </is>
      </c>
    </row>
    <row r="16" ht="30" customHeight="1">
      <c r="A16" s="29" t="inlineStr">
        <is>
          <t>Income Threshold (€):</t>
        </is>
      </c>
      <c r="B16" s="30" t="inlineStr">
        <is>
          <t>Enter the applicable SUSI income threshold for the household size and scheme year. Yellow cells are for input. Update each year from the SUSI website.</t>
        </is>
      </c>
    </row>
    <row r="17" ht="30" customHeight="1">
      <c r="A17" s="29" t="inlineStr">
        <is>
          <t>Assessable Income (€):</t>
        </is>
      </c>
      <c r="B17" s="30" t="inlineStr">
        <is>
          <t>CALCULATED automatically: = (Parent Income + Student Income) − Disregarded Income.</t>
        </is>
      </c>
    </row>
    <row r="18" ht="30" customHeight="1">
      <c r="A18" s="29" t="inlineStr">
        <is>
          <t>Eligibility Status:</t>
        </is>
      </c>
      <c r="B18" s="30" t="inlineStr">
        <is>
          <t>CALCULATED automatically: 'Eligible' if Assessable Income ≤ Income Threshold, otherwise 'Not Eligible'.</t>
        </is>
      </c>
    </row>
    <row r="19" ht="30" customHeight="1">
      <c r="A19" s="29" t="inlineStr">
        <is>
          <t>Grant Rate %:</t>
        </is>
      </c>
      <c r="B19" s="30" t="inlineStr">
        <is>
          <t>CALCULATED automatically: 100% if income ≤ 70% of threshold; 75% if ≤ 85%; 50% otherwise (when eligible).</t>
        </is>
      </c>
    </row>
    <row r="20" ht="30" customHeight="1">
      <c r="A20" s="29" t="inlineStr">
        <is>
          <t>Maintenance Grant (€):</t>
        </is>
      </c>
      <c r="B20" s="30" t="inlineStr">
        <is>
          <t>CALCULATED automatically: = 2,500 × Grant Rate % (when eligible).</t>
        </is>
      </c>
    </row>
    <row r="21" ht="30" customHeight="1">
      <c r="A21" s="29" t="inlineStr">
        <is>
          <t>Fee Contribution (€):</t>
        </is>
      </c>
      <c r="B21" s="30" t="inlineStr">
        <is>
          <t>CALCULATED automatically based on income band within threshold.</t>
        </is>
      </c>
    </row>
    <row r="22" ht="30" customHeight="1">
      <c r="A22" s="29" t="inlineStr">
        <is>
          <t>Notes:</t>
        </is>
      </c>
      <c r="B22" s="30" t="inlineStr">
        <is>
          <t>Use this column for any additional remarks about the applicant's circumstances.</t>
        </is>
      </c>
    </row>
    <row r="23" ht="8" customHeight="1">
      <c r="A23" s="31" t="inlineStr"/>
      <c r="B23" s="32" t="inlineStr"/>
    </row>
    <row r="24" ht="20" customHeight="1">
      <c r="A24" s="27" t="inlineStr">
        <is>
          <t>SHEET: SUSI Summary</t>
        </is>
      </c>
      <c r="B24" s="28" t="inlineStr"/>
    </row>
    <row r="25" ht="30" customHeight="1">
      <c r="A25" s="29" t="inlineStr">
        <is>
          <t>Dashboard:</t>
        </is>
      </c>
      <c r="B25" s="30" t="inlineStr">
        <is>
          <t>Displays key metrics including total applicants, eligible count, average income and grant values, and percentage eligible.</t>
        </is>
      </c>
    </row>
    <row r="26" ht="30" customHeight="1">
      <c r="A26" s="29" t="inlineStr">
        <is>
          <t>Charts:</t>
        </is>
      </c>
      <c r="B26" s="30" t="inlineStr">
        <is>
          <t>Bar chart shows Maintenance Grant per student. Pie chart shows Eligible vs Not Eligible split.</t>
        </is>
      </c>
    </row>
    <row r="27" ht="8" customHeight="1">
      <c r="A27" s="31" t="inlineStr"/>
      <c r="B27" s="32" t="inlineStr"/>
    </row>
    <row r="28" ht="20" customHeight="1">
      <c r="A28" s="27" t="inlineStr">
        <is>
          <t>FORMATTING NOTES</t>
        </is>
      </c>
      <c r="B28" s="28" t="inlineStr"/>
    </row>
    <row r="29" ht="30" customHeight="1">
      <c r="A29" s="29" t="inlineStr">
        <is>
          <t>Currency:</t>
        </is>
      </c>
      <c r="B29" s="30" t="inlineStr">
        <is>
          <t>All monetary values are displayed in Euro (€) format: €1,234.56.</t>
        </is>
      </c>
    </row>
    <row r="30" ht="30" customHeight="1">
      <c r="A30" s="29" t="inlineStr">
        <is>
          <t>Dates:</t>
        </is>
      </c>
      <c r="B30" s="30" t="inlineStr">
        <is>
          <t>All dates use Irish standard DD/MM/YYYY format.</t>
        </is>
      </c>
    </row>
    <row r="31" ht="30" customHeight="1">
      <c r="A31" s="29" t="inlineStr">
        <is>
          <t>Spelling:</t>
        </is>
      </c>
      <c r="B31" s="30" t="inlineStr">
        <is>
          <t>Irish English is used throughout (e.g. organise, colour, cheque, centre).</t>
        </is>
      </c>
    </row>
    <row r="32" ht="8" customHeight="1">
      <c r="A32" s="31" t="inlineStr"/>
      <c r="B32" s="32" t="inlineStr"/>
    </row>
    <row r="33" ht="20" customHeight="1">
      <c r="A33" s="27" t="inlineStr">
        <is>
          <t>IMPORTANT DISCLAIMERS</t>
        </is>
      </c>
      <c r="B33" s="28" t="inlineStr"/>
    </row>
    <row r="34" ht="30" customHeight="1">
      <c r="A34" s="29" t="inlineStr">
        <is>
          <t>Thresholds:</t>
        </is>
      </c>
      <c r="B34" s="30" t="inlineStr">
        <is>
          <t>Income thresholds shown are illustrative. Always verify current thresholds at www.susi.ie for the relevant scheme year.</t>
        </is>
      </c>
    </row>
    <row r="35" ht="30" customHeight="1">
      <c r="A35" s="29" t="inlineStr">
        <is>
          <t>Grant amounts:</t>
        </is>
      </c>
      <c r="B35" s="30" t="inlineStr">
        <is>
          <t>The maintenance grant base amount of €2,500 is illustrative. Actual grant amounts vary by course level, household size, and distance from college. Check SUSI for full rate tables.</t>
        </is>
      </c>
    </row>
    <row r="36" ht="30" customHeight="1">
      <c r="A36" s="29" t="inlineStr">
        <is>
          <t>Legal disclaimer:</t>
        </is>
      </c>
      <c r="B36" s="30" t="inlineStr">
        <is>
          <t>This workbook is a planning aid only and does not constitute an official SUSI determination. For official assessment, apply directly at www.susi.ie.</t>
        </is>
      </c>
    </row>
    <row r="37" ht="30" customHeight="1">
      <c r="A37" s="29" t="inlineStr">
        <is>
          <t>Scheme rules:</t>
        </is>
      </c>
      <c r="B37" s="30" t="inlineStr">
        <is>
          <t>Household and income rules may vary by course level, adjacent/non-adjacent rate, and scheme year. Refer to the current SUSI Student Grant Scheme for definitive rules.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2026-06-19T01:51:57Z</dcterms:created>
  <dcterms:modified xmlns:dcterms="http://purl.org/dc/terms/" xmlns:xsi="http://www.w3.org/2001/XMLSchema-instance" xsi:type="dcterms:W3CDTF">2026-06-19T01:51:57Z</dcterms:modified>
</cp:coreProperties>
</file>