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 Track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'Rent Tracker'!$A$1:$Q$1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000000"/>
      <sz val="10"/>
    </font>
    <font>
      <name val="Calibri"/>
      <b val="1"/>
      <color rgb="00FFFFFF"/>
      <sz val="15"/>
    </font>
    <font>
      <name val="Calibri"/>
      <b val="1"/>
      <color rgb="001E293B"/>
      <sz val="10"/>
    </font>
    <font>
      <name val="Calibri"/>
      <b val="1"/>
      <color rgb="0016A34A"/>
      <sz val="11"/>
    </font>
    <font>
      <name val="Calibri"/>
      <b val="1"/>
      <color rgb="00DC2626"/>
      <sz val="11"/>
    </font>
    <font>
      <name val="Calibri"/>
      <color rgb="001E293B"/>
      <sz val="10"/>
    </font>
    <font>
      <name val="Calibri"/>
      <i val="1"/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0FDFA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left" vertical="center"/>
    </xf>
    <xf numFmtId="0" fontId="0" fillId="0" borderId="4" pivotButton="0" quotePrefix="0" xfId="0"/>
    <xf numFmtId="0" fontId="4" fillId="7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center" vertical="center"/>
    </xf>
    <xf numFmtId="3" fontId="5" fillId="5" borderId="1" applyAlignment="1" pivotButton="0" quotePrefix="0" xfId="0">
      <alignment horizontal="center" vertical="center"/>
    </xf>
    <xf numFmtId="3" fontId="6" fillId="5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left" vertical="center"/>
    </xf>
    <xf numFmtId="0" fontId="8" fillId="7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1" pivotButton="0" quotePrefix="0" xfId="0"/>
    <xf numFmtId="0" fontId="7" fillId="5" borderId="1" applyAlignment="1" pivotButton="0" quotePrefix="0" xfId="0">
      <alignment horizontal="left" vertical="center" wrapText="1"/>
    </xf>
    <xf numFmtId="0" fontId="7" fillId="7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Rent Paid —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Dashboard'!C22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'Summary Dashboard'!$B$23:$B$31</f>
            </numRef>
          </cat>
          <val>
            <numRef>
              <f>'Summary Dashboard'!$C$23:$C$31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Eligible vs Ineligible Payments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Dashboard'!G33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Dashboard'!$F$34:$F$35</f>
            </numRef>
          </cat>
          <val>
            <numRef>
              <f>'Summary Dashboard'!$G$34:$G$35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32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35</row>
      <rowOff>0</rowOff>
    </from>
    <ext cx="504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8" customWidth="1" min="3" max="3"/>
    <col width="18" customWidth="1" min="4" max="4"/>
    <col width="32" customWidth="1" min="5" max="5"/>
    <col width="16" customWidth="1" min="6" max="6"/>
    <col width="18" customWidth="1" min="7" max="7"/>
    <col width="16" customWidth="1" min="8" max="8"/>
    <col width="18" customWidth="1" min="9" max="9"/>
    <col width="18" customWidth="1" min="10" max="10"/>
    <col width="16" customWidth="1" min="11" max="11"/>
    <col width="20" customWidth="1" min="12" max="12"/>
    <col width="24" customWidth="1" min="13" max="13"/>
    <col width="28" customWidth="1" min="14" max="14"/>
    <col width="12" customWidth="1" min="15" max="15"/>
    <col width="20" customWidth="1" min="16" max="16"/>
    <col width="26" customWidth="1" min="17" max="17"/>
  </cols>
  <sheetData>
    <row r="1" ht="32" customHeight="1">
      <c r="A1" s="1" t="inlineStr">
        <is>
          <t>Payment Date</t>
        </is>
      </c>
      <c r="B1" s="1" t="inlineStr">
        <is>
          <t>Tax Year</t>
        </is>
      </c>
      <c r="C1" s="1" t="inlineStr">
        <is>
          <t>Tenant Name</t>
        </is>
      </c>
      <c r="D1" s="1" t="inlineStr">
        <is>
          <t>Landlord Name</t>
        </is>
      </c>
      <c r="E1" s="1" t="inlineStr">
        <is>
          <t>Property Address</t>
        </is>
      </c>
      <c r="F1" s="1" t="inlineStr">
        <is>
          <t>Town/County</t>
        </is>
      </c>
      <c r="G1" s="1" t="inlineStr">
        <is>
          <t>Tenancy Start Date</t>
        </is>
      </c>
      <c r="H1" s="1" t="inlineStr">
        <is>
          <t>Tenancy End Date</t>
        </is>
      </c>
      <c r="I1" s="1" t="inlineStr">
        <is>
          <t>Payment Frequency</t>
        </is>
      </c>
      <c r="J1" s="1" t="inlineStr">
        <is>
          <t>Rent Amount (€)</t>
        </is>
      </c>
      <c r="K1" s="1" t="inlineStr">
        <is>
          <t>Paid Via</t>
        </is>
      </c>
      <c r="L1" s="1" t="inlineStr">
        <is>
          <t>Receipt/Reference</t>
        </is>
      </c>
      <c r="M1" s="1" t="inlineStr">
        <is>
          <t>Eligible for Rent Tax Credit?</t>
        </is>
      </c>
      <c r="N1" s="1" t="inlineStr">
        <is>
          <t>Notes</t>
        </is>
      </c>
      <c r="O1" s="1" t="inlineStr">
        <is>
          <t>Claim Year</t>
        </is>
      </c>
      <c r="P1" s="1" t="inlineStr">
        <is>
          <t>Days Covered in Month</t>
        </is>
      </c>
      <c r="Q1" s="1" t="inlineStr">
        <is>
          <t>Monthly Eligibility Check (€)</t>
        </is>
      </c>
    </row>
    <row r="2">
      <c r="A2" s="26" t="n">
        <v>46027</v>
      </c>
      <c r="B2" s="3">
        <f>YEAR(A2)</f>
        <v/>
      </c>
      <c r="C2" s="4" t="inlineStr">
        <is>
          <t>Aoife Murphy</t>
        </is>
      </c>
      <c r="D2" s="4" t="inlineStr">
        <is>
          <t>Brendan Farrell</t>
        </is>
      </c>
      <c r="E2" s="5" t="inlineStr">
        <is>
          <t>14 Rathmines Road, Dublin 6</t>
        </is>
      </c>
      <c r="F2" s="4" t="inlineStr">
        <is>
          <t>Dublin</t>
        </is>
      </c>
      <c r="G2" s="26" t="n">
        <v>45717</v>
      </c>
      <c r="H2" s="26" t="inlineStr"/>
      <c r="I2" s="6" t="inlineStr">
        <is>
          <t>Monthly</t>
        </is>
      </c>
      <c r="J2" s="27" t="n">
        <v>1450</v>
      </c>
      <c r="K2" s="6" t="inlineStr">
        <is>
          <t>Bank Transfer</t>
        </is>
      </c>
      <c r="L2" s="6" t="inlineStr">
        <is>
          <t>REF-AM-0126</t>
        </is>
      </c>
      <c r="M2" s="8">
        <f>IF(AND(J2&gt;0,I2&lt;&gt;"",G2&lt;&gt;"",A2&gt;=G2,OR(H2="",A2&lt;=H2)),"Yes","No")</f>
        <v/>
      </c>
      <c r="N2" s="5" t="inlineStr">
        <is>
          <t>On-time payment</t>
        </is>
      </c>
      <c r="O2" s="3">
        <f>YEAR(A2)</f>
        <v/>
      </c>
      <c r="P2" s="3">
        <f>IF(M2="Yes",DAY(EOMONTH(A2,0)),"")</f>
        <v/>
      </c>
      <c r="Q2" s="28">
        <f>IF(M2="Yes",J2,"")</f>
        <v/>
      </c>
    </row>
    <row r="3">
      <c r="A3" s="26" t="n">
        <v>46058</v>
      </c>
      <c r="B3" s="10">
        <f>YEAR(A3)</f>
        <v/>
      </c>
      <c r="C3" s="4" t="inlineStr">
        <is>
          <t>Seán O'Connor</t>
        </is>
      </c>
      <c r="D3" s="4" t="inlineStr">
        <is>
          <t>Mary Sheehan</t>
        </is>
      </c>
      <c r="E3" s="5" t="inlineStr">
        <is>
          <t>22 College Road, Cork City</t>
        </is>
      </c>
      <c r="F3" s="4" t="inlineStr">
        <is>
          <t>Cork</t>
        </is>
      </c>
      <c r="G3" s="26" t="n">
        <v>45839</v>
      </c>
      <c r="H3" s="26" t="inlineStr"/>
      <c r="I3" s="6" t="inlineStr">
        <is>
          <t>Standing Order</t>
        </is>
      </c>
      <c r="J3" s="27" t="n">
        <v>1200</v>
      </c>
      <c r="K3" s="6" t="inlineStr">
        <is>
          <t>Standing Order</t>
        </is>
      </c>
      <c r="L3" s="6" t="inlineStr">
        <is>
          <t>SO-SC-0226</t>
        </is>
      </c>
      <c r="M3" s="11">
        <f>IF(AND(J3&gt;0,I3&lt;&gt;"",G3&lt;&gt;"",A3&gt;=G3,OR(H3="",A3&lt;=H3)),"Yes","No")</f>
        <v/>
      </c>
      <c r="N3" s="5" t="inlineStr">
        <is>
          <t>Direct debit set up</t>
        </is>
      </c>
      <c r="O3" s="10">
        <f>YEAR(A3)</f>
        <v/>
      </c>
      <c r="P3" s="10">
        <f>IF(M3="Yes",DAY(EOMONTH(A3,0)),"")</f>
        <v/>
      </c>
      <c r="Q3" s="29">
        <f>IF(M3="Yes",J3,"")</f>
        <v/>
      </c>
    </row>
    <row r="4">
      <c r="A4" s="26" t="n">
        <v>46088</v>
      </c>
      <c r="B4" s="3">
        <f>YEAR(A4)</f>
        <v/>
      </c>
      <c r="C4" s="4" t="inlineStr">
        <is>
          <t>Niamh Walsh</t>
        </is>
      </c>
      <c r="D4" s="4" t="inlineStr">
        <is>
          <t>Patrick Doherty</t>
        </is>
      </c>
      <c r="E4" s="5" t="inlineStr">
        <is>
          <t>8 Sea Road, Salthill, Galway</t>
        </is>
      </c>
      <c r="F4" s="4" t="inlineStr">
        <is>
          <t>Galway</t>
        </is>
      </c>
      <c r="G4" s="26" t="n">
        <v>46037</v>
      </c>
      <c r="H4" s="26" t="inlineStr"/>
      <c r="I4" s="6" t="inlineStr">
        <is>
          <t>Monthly</t>
        </is>
      </c>
      <c r="J4" s="27" t="n">
        <v>1100</v>
      </c>
      <c r="K4" s="6" t="inlineStr">
        <is>
          <t>Bank Transfer</t>
        </is>
      </c>
      <c r="L4" s="6" t="inlineStr">
        <is>
          <t>REF-NW-0326</t>
        </is>
      </c>
      <c r="M4" s="8">
        <f>IF(AND(J4&gt;0,I4&lt;&gt;"",G4&lt;&gt;"",A4&gt;=G4,OR(H4="",A4&lt;=H4)),"Yes","No")</f>
        <v/>
      </c>
      <c r="N4" s="5" t="inlineStr">
        <is>
          <t>New tenancy 2026</t>
        </is>
      </c>
      <c r="O4" s="3">
        <f>YEAR(A4)</f>
        <v/>
      </c>
      <c r="P4" s="3">
        <f>IF(M4="Yes",DAY(EOMONTH(A4,0)),"")</f>
        <v/>
      </c>
      <c r="Q4" s="28">
        <f>IF(M4="Yes",J4,"")</f>
        <v/>
      </c>
    </row>
    <row r="5">
      <c r="A5" s="26" t="n">
        <v>46115</v>
      </c>
      <c r="B5" s="10">
        <f>YEAR(A5)</f>
        <v/>
      </c>
      <c r="C5" s="4" t="inlineStr">
        <is>
          <t>Cian Byrne</t>
        </is>
      </c>
      <c r="D5" s="4" t="inlineStr">
        <is>
          <t>Siobhán Connolly</t>
        </is>
      </c>
      <c r="E5" s="5" t="inlineStr">
        <is>
          <t>5 O'Connell Avenue, Limerick City</t>
        </is>
      </c>
      <c r="F5" s="4" t="inlineStr">
        <is>
          <t>Limerick</t>
        </is>
      </c>
      <c r="G5" s="26" t="n">
        <v>45901</v>
      </c>
      <c r="H5" s="26" t="inlineStr"/>
      <c r="I5" s="6" t="inlineStr">
        <is>
          <t>Monthly</t>
        </is>
      </c>
      <c r="J5" s="27" t="n">
        <v>1050</v>
      </c>
      <c r="K5" s="6" t="inlineStr">
        <is>
          <t>Bank Transfer</t>
        </is>
      </c>
      <c r="L5" s="6" t="inlineStr">
        <is>
          <t>REF-CB-0426</t>
        </is>
      </c>
      <c r="M5" s="11">
        <f>IF(AND(J5&gt;0,I5&lt;&gt;"",G5&lt;&gt;"",A5&gt;=G5,OR(H5="",A5&lt;=H5)),"Yes","No")</f>
        <v/>
      </c>
      <c r="N5" s="5" t="inlineStr"/>
      <c r="O5" s="10">
        <f>YEAR(A5)</f>
        <v/>
      </c>
      <c r="P5" s="10">
        <f>IF(M5="Yes",DAY(EOMONTH(A5,0)),"")</f>
        <v/>
      </c>
      <c r="Q5" s="29">
        <f>IF(M5="Yes",J5,"")</f>
        <v/>
      </c>
    </row>
    <row r="6">
      <c r="A6" s="26" t="n">
        <v>46143</v>
      </c>
      <c r="B6" s="3">
        <f>YEAR(A6)</f>
        <v/>
      </c>
      <c r="C6" s="4" t="inlineStr">
        <is>
          <t>Saoirse Kelly</t>
        </is>
      </c>
      <c r="D6" s="4" t="inlineStr">
        <is>
          <t>Declan Morrissey</t>
        </is>
      </c>
      <c r="E6" s="5" t="inlineStr">
        <is>
          <t>3 Manor Hill, Waterford City</t>
        </is>
      </c>
      <c r="F6" s="4" t="inlineStr">
        <is>
          <t>Waterford</t>
        </is>
      </c>
      <c r="G6" s="26" t="n">
        <v>45809</v>
      </c>
      <c r="H6" s="26" t="n">
        <v>46356</v>
      </c>
      <c r="I6" s="6" t="inlineStr">
        <is>
          <t>Monthly</t>
        </is>
      </c>
      <c r="J6" s="27" t="n">
        <v>950</v>
      </c>
      <c r="K6" s="6" t="inlineStr">
        <is>
          <t>Revolut</t>
        </is>
      </c>
      <c r="L6" s="6" t="inlineStr">
        <is>
          <t>REF-SK-0526</t>
        </is>
      </c>
      <c r="M6" s="8">
        <f>IF(AND(J6&gt;0,I6&lt;&gt;"",G6&lt;&gt;"",A6&gt;=G6,OR(H6="",A6&lt;=H6)),"Yes","No")</f>
        <v/>
      </c>
      <c r="N6" s="5" t="inlineStr">
        <is>
          <t>Fixed term lease</t>
        </is>
      </c>
      <c r="O6" s="3">
        <f>YEAR(A6)</f>
        <v/>
      </c>
      <c r="P6" s="3">
        <f>IF(M6="Yes",DAY(EOMONTH(A6,0)),"")</f>
        <v/>
      </c>
      <c r="Q6" s="28">
        <f>IF(M6="Yes",J6,"")</f>
        <v/>
      </c>
    </row>
    <row r="7">
      <c r="A7" s="26" t="n">
        <v>46175</v>
      </c>
      <c r="B7" s="10">
        <f>YEAR(A7)</f>
        <v/>
      </c>
      <c r="C7" s="4" t="inlineStr">
        <is>
          <t>Conor Ryan</t>
        </is>
      </c>
      <c r="D7" s="4" t="inlineStr">
        <is>
          <t>Anna Fitzpatrick</t>
        </is>
      </c>
      <c r="E7" s="5" t="inlineStr">
        <is>
          <t>11 Parliament Street, Kilkenny</t>
        </is>
      </c>
      <c r="F7" s="4" t="inlineStr">
        <is>
          <t>Kilkenny</t>
        </is>
      </c>
      <c r="G7" s="26" t="n">
        <v>46235</v>
      </c>
      <c r="H7" s="26" t="inlineStr"/>
      <c r="I7" s="6" t="inlineStr">
        <is>
          <t>Monthly</t>
        </is>
      </c>
      <c r="J7" s="27" t="n">
        <v>1300</v>
      </c>
      <c r="K7" s="6" t="inlineStr">
        <is>
          <t>Bank Transfer</t>
        </is>
      </c>
      <c r="L7" s="6" t="inlineStr">
        <is>
          <t>REF-CR-0626</t>
        </is>
      </c>
      <c r="M7" s="11">
        <f>IF(AND(J7&gt;0,I7&lt;&gt;"",G7&lt;&gt;"",A7&gt;=G7,OR(H7="",A7&lt;=H7)),"Yes","No")</f>
        <v/>
      </c>
      <c r="N7" s="5" t="inlineStr">
        <is>
          <t>Tenancy not yet started in June</t>
        </is>
      </c>
      <c r="O7" s="10">
        <f>YEAR(A7)</f>
        <v/>
      </c>
      <c r="P7" s="10">
        <f>IF(M7="Yes",DAY(EOMONTH(A7,0)),"")</f>
        <v/>
      </c>
      <c r="Q7" s="29">
        <f>IF(M7="Yes",J7,"")</f>
        <v/>
      </c>
    </row>
    <row r="8">
      <c r="A8" s="26" t="n">
        <v>46207</v>
      </c>
      <c r="B8" s="3">
        <f>YEAR(A8)</f>
        <v/>
      </c>
      <c r="C8" s="4" t="inlineStr">
        <is>
          <t>Ciara Nolan</t>
        </is>
      </c>
      <c r="D8" s="4" t="inlineStr">
        <is>
          <t>Michael Gallagher</t>
        </is>
      </c>
      <c r="E8" s="5" t="inlineStr">
        <is>
          <t>2 Wine Street, Sligo Town</t>
        </is>
      </c>
      <c r="F8" s="4" t="inlineStr">
        <is>
          <t>Sligo</t>
        </is>
      </c>
      <c r="G8" s="26" t="n">
        <v>46082</v>
      </c>
      <c r="H8" s="26" t="inlineStr"/>
      <c r="I8" s="6" t="inlineStr">
        <is>
          <t>Monthly</t>
        </is>
      </c>
      <c r="J8" s="27" t="n">
        <v>1000</v>
      </c>
      <c r="K8" s="6" t="inlineStr">
        <is>
          <t>Bank Transfer</t>
        </is>
      </c>
      <c r="L8" s="6" t="inlineStr">
        <is>
          <t>REF-CN-0726</t>
        </is>
      </c>
      <c r="M8" s="8">
        <f>IF(AND(J8&gt;0,I8&lt;&gt;"",G8&lt;&gt;"",A8&gt;=G8,OR(H8="",A8&lt;=H8)),"Yes","No")</f>
        <v/>
      </c>
      <c r="N8" s="5" t="inlineStr"/>
      <c r="O8" s="3">
        <f>YEAR(A8)</f>
        <v/>
      </c>
      <c r="P8" s="3">
        <f>IF(M8="Yes",DAY(EOMONTH(A8,0)),"")</f>
        <v/>
      </c>
      <c r="Q8" s="28">
        <f>IF(M8="Yes",J8,"")</f>
        <v/>
      </c>
    </row>
    <row r="9">
      <c r="A9" s="26" t="n">
        <v>46240</v>
      </c>
      <c r="B9" s="10">
        <f>YEAR(A9)</f>
        <v/>
      </c>
      <c r="C9" s="4" t="inlineStr">
        <is>
          <t>Oisín Healy</t>
        </is>
      </c>
      <c r="D9" s="4" t="inlineStr">
        <is>
          <t>Fionnuala Daly</t>
        </is>
      </c>
      <c r="E9" s="5" t="inlineStr">
        <is>
          <t>17 Laurence Street, Drogheda</t>
        </is>
      </c>
      <c r="F9" s="4" t="inlineStr">
        <is>
          <t>Drogheda</t>
        </is>
      </c>
      <c r="G9" s="26" t="n">
        <v>45962</v>
      </c>
      <c r="H9" s="26" t="inlineStr"/>
      <c r="I9" s="6" t="inlineStr">
        <is>
          <t>Monthly</t>
        </is>
      </c>
      <c r="J9" s="27" t="n">
        <v>1150</v>
      </c>
      <c r="K9" s="6" t="inlineStr">
        <is>
          <t>Revolut</t>
        </is>
      </c>
      <c r="L9" s="6" t="inlineStr">
        <is>
          <t>REF-OH-0826</t>
        </is>
      </c>
      <c r="M9" s="11">
        <f>IF(AND(J9&gt;0,I9&lt;&gt;"",G9&lt;&gt;"",A9&gt;=G9,OR(H9="",A9&lt;=H9)),"Yes","No")</f>
        <v/>
      </c>
      <c r="N9" s="5" t="inlineStr">
        <is>
          <t>Revolut transfer</t>
        </is>
      </c>
      <c r="O9" s="10">
        <f>YEAR(A9)</f>
        <v/>
      </c>
      <c r="P9" s="10">
        <f>IF(M9="Yes",DAY(EOMONTH(A9,0)),"")</f>
        <v/>
      </c>
      <c r="Q9" s="29">
        <f>IF(M9="Yes",J9,"")</f>
        <v/>
      </c>
    </row>
    <row r="10">
      <c r="A10" s="26" t="n">
        <v>46268</v>
      </c>
      <c r="B10" s="3">
        <f>YEAR(A10)</f>
        <v/>
      </c>
      <c r="C10" s="4" t="inlineStr">
        <is>
          <t>Róisín Byrne</t>
        </is>
      </c>
      <c r="D10" s="4" t="inlineStr">
        <is>
          <t>Tomás Ó Briain</t>
        </is>
      </c>
      <c r="E10" s="5" t="inlineStr">
        <is>
          <t>6 Spawell Road, Wexford Town</t>
        </is>
      </c>
      <c r="F10" s="4" t="inlineStr">
        <is>
          <t>Wexford</t>
        </is>
      </c>
      <c r="G10" s="26" t="n">
        <v>46054</v>
      </c>
      <c r="H10" s="26" t="n">
        <v>46387</v>
      </c>
      <c r="I10" s="6" t="inlineStr">
        <is>
          <t>Monthly</t>
        </is>
      </c>
      <c r="J10" s="27" t="n">
        <v>1850</v>
      </c>
      <c r="K10" s="6" t="inlineStr">
        <is>
          <t>Bank Transfer</t>
        </is>
      </c>
      <c r="L10" s="6" t="inlineStr">
        <is>
          <t>REF-RB-0926</t>
        </is>
      </c>
      <c r="M10" s="8">
        <f>IF(AND(J10&gt;0,I10&lt;&gt;"",G10&lt;&gt;"",A10&gt;=G10,OR(H10="",A10&lt;=H10)),"Yes","No")</f>
        <v/>
      </c>
      <c r="N10" s="5" t="inlineStr">
        <is>
          <t>Joint tenancy – single claim</t>
        </is>
      </c>
      <c r="O10" s="3">
        <f>YEAR(A10)</f>
        <v/>
      </c>
      <c r="P10" s="3">
        <f>IF(M10="Yes",DAY(EOMONTH(A10,0)),"")</f>
        <v/>
      </c>
      <c r="Q10" s="28">
        <f>IF(M10="Yes",J10,"")</f>
        <v/>
      </c>
    </row>
  </sheetData>
  <autoFilter ref="A1:Q1"/>
  <conditionalFormatting sqref="M2:M100">
    <cfRule type="expression" priority="1" dxfId="0" stopIfTrue="1">
      <formula>$M2="Yes"</formula>
    </cfRule>
    <cfRule type="expression" priority="2" dxfId="1" stopIfTrue="1">
      <formula>$M2="No"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cols>
    <col width="6" customWidth="1" min="1" max="1"/>
    <col width="38" customWidth="1" min="2" max="2"/>
    <col width="24" customWidth="1" min="3" max="3"/>
    <col width="20" customWidth="1" min="4" max="4"/>
    <col width="20" customWidth="1" min="5" max="5"/>
  </cols>
  <sheetData>
    <row r="1" ht="36" customHeight="1">
      <c r="B1" s="13" t="inlineStr">
        <is>
          <t>Rent Tax Credit Tracker — Summary Dashboard</t>
        </is>
      </c>
      <c r="C1" s="15" t="n"/>
    </row>
    <row r="2"/>
    <row r="3">
      <c r="B3" s="14" t="inlineStr">
        <is>
          <t>📊  Key Rental Summary Metrics</t>
        </is>
      </c>
      <c r="C3" s="15" t="n"/>
    </row>
    <row r="4" ht="22" customHeight="1">
      <c r="B4" s="16" t="inlineStr">
        <is>
          <t>Total Rent Paid (€)</t>
        </is>
      </c>
      <c r="C4" s="30">
        <f>SUM('Rent Tracker'!J:J)</f>
        <v/>
      </c>
    </row>
    <row r="5" ht="22" customHeight="1">
      <c r="B5" s="16" t="inlineStr">
        <is>
          <t>Number of Payments Logged</t>
        </is>
      </c>
      <c r="C5" s="18">
        <f>COUNTIF('Rent Tracker'!J:J,"&gt;0")</f>
        <v/>
      </c>
    </row>
    <row r="6" ht="22" customHeight="1">
      <c r="B6" s="16" t="inlineStr">
        <is>
          <t>Eligible Payments</t>
        </is>
      </c>
      <c r="C6" s="18">
        <f>COUNTIF('Rent Tracker'!M:M,"Yes")</f>
        <v/>
      </c>
    </row>
    <row r="7" ht="22" customHeight="1">
      <c r="B7" s="16" t="inlineStr">
        <is>
          <t>Estimated Rent Tax Credit (€)</t>
        </is>
      </c>
      <c r="C7" s="30">
        <f>MIN(750,COUNTIF('Rent Tracker'!M:M,"Yes")*62.5)</f>
        <v/>
      </c>
    </row>
    <row r="8" ht="22" customHeight="1">
      <c r="B8" s="16" t="inlineStr">
        <is>
          <t>Ineligible Payments</t>
        </is>
      </c>
      <c r="C8" s="19">
        <f>COUNTIF('Rent Tracker'!M:M,"No")</f>
        <v/>
      </c>
    </row>
    <row r="9" ht="22" customHeight="1">
      <c r="B9" s="16" t="inlineStr">
        <is>
          <t>Average Monthly Rent (€)</t>
        </is>
      </c>
      <c r="C9" s="30">
        <f>IFERROR(AVERAGE('Rent Tracker'!J2:J200),0)</f>
        <v/>
      </c>
    </row>
    <row r="10" ht="22" customHeight="1">
      <c r="B10" s="16" t="inlineStr">
        <is>
          <t>Highest Monthly Rent (€)</t>
        </is>
      </c>
      <c r="C10" s="30">
        <f>MAX('Rent Tracker'!J:J)</f>
        <v/>
      </c>
    </row>
    <row r="11" ht="22" customHeight="1">
      <c r="B11" s="16" t="inlineStr">
        <is>
          <t>Lowest Monthly Rent (€)</t>
        </is>
      </c>
      <c r="C11" s="30">
        <f>IFERROR(MIN(IF('Rent Tracker'!J2:J200&gt;0,'Rent Tracker'!J2:J200)),0)</f>
        <v/>
      </c>
    </row>
    <row r="12"/>
    <row r="13">
      <c r="B13" s="14" t="inlineStr">
        <is>
          <t>ℹ️  Notes on Rent Tax Credit (Ireland)</t>
        </is>
      </c>
      <c r="C13" s="15" t="n"/>
    </row>
    <row r="14" ht="18" customHeight="1">
      <c r="B14" s="20" t="inlineStr">
        <is>
          <t>• Single individual: max €750 credit per year (2024 onwards).</t>
        </is>
      </c>
      <c r="C14" s="15" t="n"/>
    </row>
    <row r="15" ht="18" customHeight="1">
      <c r="B15" s="20" t="inlineStr">
        <is>
          <t>• Joint/married claimants: max €1,500 credit per year.</t>
        </is>
      </c>
      <c r="C15" s="15" t="n"/>
    </row>
    <row r="16" ht="18" customHeight="1">
      <c r="B16" s="20" t="inlineStr">
        <is>
          <t>• Credit = 20% of qualifying rent paid, up to the caps above.</t>
        </is>
      </c>
      <c r="C16" s="15" t="n"/>
    </row>
    <row r="17" ht="18" customHeight="1">
      <c r="B17" s="20" t="inlineStr">
        <is>
          <t>• Claim via Revenue myAccount (PAYE) or ROS (self-assessed).</t>
        </is>
      </c>
      <c r="C17" s="15" t="n"/>
    </row>
    <row r="18" ht="18" customHeight="1">
      <c r="B18" s="21" t="inlineStr">
        <is>
          <t>• Only qualifying private rented accommodation counts.</t>
        </is>
      </c>
      <c r="C18" s="15" t="n"/>
    </row>
    <row r="19" ht="18" customHeight="1">
      <c r="B19" s="20" t="inlineStr">
        <is>
          <t>• This workbook is for tracking only — it does not file a claim.</t>
        </is>
      </c>
      <c r="C19" s="15" t="n"/>
    </row>
    <row r="20"/>
    <row r="21"/>
    <row r="22">
      <c r="B22" s="1" t="inlineStr">
        <is>
          <t>Month</t>
        </is>
      </c>
      <c r="C22" s="1" t="inlineStr">
        <is>
          <t>Rent Paid (€)</t>
        </is>
      </c>
    </row>
    <row r="23">
      <c r="B23" s="10" t="inlineStr">
        <is>
          <t>Jan 2026</t>
        </is>
      </c>
      <c r="C23" s="29" t="n">
        <v>1450</v>
      </c>
    </row>
    <row r="24">
      <c r="B24" s="3" t="inlineStr">
        <is>
          <t>Feb 2026</t>
        </is>
      </c>
      <c r="C24" s="28" t="n">
        <v>1200</v>
      </c>
    </row>
    <row r="25">
      <c r="B25" s="10" t="inlineStr">
        <is>
          <t>Mar 2026</t>
        </is>
      </c>
      <c r="C25" s="29" t="n">
        <v>1100</v>
      </c>
    </row>
    <row r="26">
      <c r="B26" s="3" t="inlineStr">
        <is>
          <t>Apr 2026</t>
        </is>
      </c>
      <c r="C26" s="28" t="n">
        <v>1050</v>
      </c>
    </row>
    <row r="27">
      <c r="B27" s="10" t="inlineStr">
        <is>
          <t>May 2026</t>
        </is>
      </c>
      <c r="C27" s="29" t="n">
        <v>950</v>
      </c>
    </row>
    <row r="28">
      <c r="B28" s="3" t="inlineStr">
        <is>
          <t>Jun 2026</t>
        </is>
      </c>
      <c r="C28" s="28" t="n">
        <v>1300</v>
      </c>
    </row>
    <row r="29">
      <c r="B29" s="10" t="inlineStr">
        <is>
          <t>Jul 2026</t>
        </is>
      </c>
      <c r="C29" s="29" t="n">
        <v>1000</v>
      </c>
    </row>
    <row r="30">
      <c r="B30" s="3" t="inlineStr">
        <is>
          <t>Aug 2026</t>
        </is>
      </c>
      <c r="C30" s="28" t="n">
        <v>1150</v>
      </c>
    </row>
    <row r="31">
      <c r="B31" s="10" t="inlineStr">
        <is>
          <t>Sep 2026</t>
        </is>
      </c>
      <c r="C31" s="29" t="n">
        <v>1850</v>
      </c>
    </row>
    <row r="32"/>
    <row r="33">
      <c r="F33" s="1" t="inlineStr">
        <is>
          <t>Category</t>
        </is>
      </c>
      <c r="G33" s="1" t="inlineStr">
        <is>
          <t>Count</t>
        </is>
      </c>
    </row>
    <row r="34">
      <c r="F34" s="22" t="inlineStr">
        <is>
          <t>Eligible</t>
        </is>
      </c>
      <c r="G34" s="22">
        <f>COUNTIF('Rent Tracker'!M:M,"Yes")</f>
        <v/>
      </c>
    </row>
    <row r="35">
      <c r="F35" s="22" t="inlineStr">
        <is>
          <t>Ineligible</t>
        </is>
      </c>
      <c r="G35" s="22">
        <f>COUNTIF('Rent Tracker'!M:M,"No")</f>
        <v/>
      </c>
    </row>
  </sheetData>
  <mergeCells count="9">
    <mergeCell ref="B1:C1"/>
    <mergeCell ref="B3:C3"/>
    <mergeCell ref="B13:C13"/>
    <mergeCell ref="B14:C14"/>
    <mergeCell ref="B15:C15"/>
    <mergeCell ref="B16:C16"/>
    <mergeCell ref="B17:C17"/>
    <mergeCell ref="B18:C18"/>
    <mergeCell ref="B19:C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80" customWidth="1" min="2" max="2"/>
  </cols>
  <sheetData>
    <row r="1" ht="36" customHeight="1">
      <c r="B1" s="13" t="inlineStr">
        <is>
          <t>Rent Tax Credit Tracker — User Instructions</t>
        </is>
      </c>
      <c r="C1" s="15" t="n"/>
    </row>
    <row r="2"/>
    <row r="3" ht="26" customHeight="1">
      <c r="B3" s="14" t="inlineStr">
        <is>
          <t>📋  How to Use This Workbook</t>
        </is>
      </c>
    </row>
    <row r="4" ht="10" customHeight="1">
      <c r="B4" s="23" t="inlineStr">
        <is>
          <t>This workbook helps Irish tenants track their rent payments and estimate their Rent Tax Credit entitlement.</t>
        </is>
      </c>
    </row>
    <row r="5" ht="10" customHeight="1">
      <c r="B5" s="23" t="inlineStr"/>
    </row>
    <row r="6" ht="26" customHeight="1">
      <c r="B6" s="14" t="inlineStr">
        <is>
          <t>✏️  Data Entry — Rent Tracker Sheet</t>
        </is>
      </c>
    </row>
    <row r="7" ht="20" customHeight="1">
      <c r="B7" s="24" t="inlineStr">
        <is>
          <t xml:space="preserve">    Enter one row per rent payment made (one row per month per tenancy).</t>
        </is>
      </c>
    </row>
    <row r="8" ht="20" customHeight="1">
      <c r="B8" s="25" t="inlineStr">
        <is>
          <t xml:space="preserve">    Input cells are shaded pale yellow — these are the editable fields.</t>
        </is>
      </c>
    </row>
    <row r="9" ht="20" customHeight="1">
      <c r="B9" s="24" t="inlineStr">
        <is>
          <t xml:space="preserve">    Always use the Irish date format: DD/MM/YYYY (e.g. 05/01/2026).</t>
        </is>
      </c>
    </row>
    <row r="10" ht="20" customHeight="1">
      <c r="B10" s="25" t="inlineStr">
        <is>
          <t xml:space="preserve">    Complete the Tenant Name, Landlord Name, and full Property Address for each row.</t>
        </is>
      </c>
    </row>
    <row r="11" ht="20" customHeight="1">
      <c r="B11" s="24" t="inlineStr">
        <is>
          <t xml:space="preserve">    Select the correct Payment Frequency (Monthly, Weekly, etc.) from the column.</t>
        </is>
      </c>
    </row>
    <row r="12" ht="20" customHeight="1">
      <c r="B12" s="25" t="inlineStr">
        <is>
          <t xml:space="preserve">    Enter the exact Rent Amount (€) paid for each payment period.</t>
        </is>
      </c>
    </row>
    <row r="13" ht="20" customHeight="1">
      <c r="B13" s="24" t="inlineStr">
        <is>
          <t xml:space="preserve">    Record the payment method in 'Paid Via' (e.g. Bank Transfer, Standing Order, Revolut).</t>
        </is>
      </c>
    </row>
    <row r="14" ht="20" customHeight="1">
      <c r="B14" s="25" t="inlineStr">
        <is>
          <t xml:space="preserve">    Always note the Receipt or Reference number — Revenue may request proof of payment.</t>
        </is>
      </c>
    </row>
    <row r="15" ht="20" customHeight="1">
      <c r="B15" s="24" t="inlineStr">
        <is>
          <t xml:space="preserve">    Enter the Tenancy Start Date and Tenancy End Date (leave End Date blank for ongoing tenancies).</t>
        </is>
      </c>
    </row>
    <row r="16" ht="10" customHeight="1">
      <c r="B16" s="23" t="inlineStr"/>
    </row>
    <row r="17" ht="26" customHeight="1">
      <c r="B17" s="14" t="inlineStr">
        <is>
          <t>🧮  Automatic Calculations</t>
        </is>
      </c>
    </row>
    <row r="18" ht="20" customHeight="1">
      <c r="B18" s="25" t="inlineStr">
        <is>
          <t xml:space="preserve">    Column B (Tax Year) and Column O (Claim Year) are calculated automatically from the Payment Date.</t>
        </is>
      </c>
    </row>
    <row r="19" ht="20" customHeight="1">
      <c r="B19" s="24" t="inlineStr">
        <is>
          <t xml:space="preserve">    Column M (Eligible for Rent Tax Credit?) is calculated automatically based on your entered data.</t>
        </is>
      </c>
    </row>
    <row r="20" ht="20" customHeight="1">
      <c r="B20" s="25" t="inlineStr">
        <is>
          <t xml:space="preserve">    Column P (Days Covered in Month) and Column Q (Monthly Eligibility Check) are also automatic.</t>
        </is>
      </c>
    </row>
    <row r="21" ht="20" customHeight="1">
      <c r="B21" s="24" t="inlineStr">
        <is>
          <t xml:space="preserve">    Do not edit columns B, M, O, P, or Q — these contain formulas.</t>
        </is>
      </c>
    </row>
    <row r="22" ht="10" customHeight="1">
      <c r="B22" s="23" t="inlineStr"/>
    </row>
    <row r="23" ht="26" customHeight="1">
      <c r="B23" s="14" t="inlineStr">
        <is>
          <t>🏠  Irish Rent Tax Credit — Key Rules</t>
        </is>
      </c>
    </row>
    <row r="24" ht="20" customHeight="1">
      <c r="B24" s="25" t="inlineStr">
        <is>
          <t xml:space="preserve">    The Rent Tax Credit applies to qualifying private rented accommodation in the Republic of Ireland.</t>
        </is>
      </c>
    </row>
    <row r="25" ht="20" customHeight="1">
      <c r="B25" s="24" t="inlineStr">
        <is>
          <t xml:space="preserve">    As of 2024 onwards: max credit is €750 per individual or €1,500 for a jointly assessed couple per year.</t>
        </is>
      </c>
    </row>
    <row r="26" ht="20" customHeight="1">
      <c r="B26" s="25" t="inlineStr">
        <is>
          <t xml:space="preserve">    The credit equals 20% of qualifying rent paid, subject to the annual cap.</t>
        </is>
      </c>
    </row>
    <row r="27" ht="20" customHeight="1">
      <c r="B27" s="24" t="inlineStr">
        <is>
          <t xml:space="preserve">    Rent-a-Room relief arrangements and local authority/AHB tenancies do not qualify.</t>
        </is>
      </c>
    </row>
    <row r="28" ht="20" customHeight="1">
      <c r="B28" s="25" t="inlineStr">
        <is>
          <t xml:space="preserve">    You must be a qualifying tenant at the date of the claim.</t>
        </is>
      </c>
    </row>
    <row r="29" ht="10" customHeight="1">
      <c r="B29" s="23" t="inlineStr"/>
    </row>
    <row r="30" ht="26" customHeight="1">
      <c r="B30" s="14" t="inlineStr">
        <is>
          <t>📤  Submitting Your Claim</t>
        </is>
      </c>
    </row>
    <row r="31" ht="20" customHeight="1">
      <c r="B31" s="24" t="inlineStr">
        <is>
          <t xml:space="preserve">    PAYE workers: claim through Revenue myAccount at www.revenue.ie.</t>
        </is>
      </c>
    </row>
    <row r="32" ht="20" customHeight="1">
      <c r="B32" s="25" t="inlineStr">
        <is>
          <t xml:space="preserve">    Self-assessed individuals: claim via ROS (Revenue Online Service).</t>
        </is>
      </c>
    </row>
    <row r="33" ht="20" customHeight="1">
      <c r="B33" s="24" t="inlineStr">
        <is>
          <t xml:space="preserve">    Claims can be made for the current year and up to four prior tax years.</t>
        </is>
      </c>
    </row>
    <row r="34" ht="20" customHeight="1">
      <c r="B34" s="25" t="inlineStr">
        <is>
          <t xml:space="preserve">    Keep all rent receipts, bank transfer records, and tenancy agreements for your Revenue records.</t>
        </is>
      </c>
    </row>
    <row r="35" ht="10" customHeight="1">
      <c r="B35" s="23" t="inlineStr"/>
    </row>
    <row r="36" ht="26" customHeight="1">
      <c r="B36" s="14" t="inlineStr">
        <is>
          <t>⚠️  Important Disclaimer</t>
        </is>
      </c>
    </row>
    <row r="37" ht="20" customHeight="1">
      <c r="B37" s="24" t="inlineStr">
        <is>
          <t xml:space="preserve">    This workbook is for personal tracking purposes only.</t>
        </is>
      </c>
    </row>
    <row r="38" ht="20" customHeight="1">
      <c r="B38" s="25" t="inlineStr">
        <is>
          <t xml:space="preserve">    It does not submit a claim to Revenue on your behalf.</t>
        </is>
      </c>
    </row>
    <row r="39" ht="20" customHeight="1">
      <c r="B39" s="24" t="inlineStr">
        <is>
          <t xml:space="preserve">    Always verify your entitlement on www.revenue.ie or consult a qualified tax advisor.</t>
        </is>
      </c>
    </row>
    <row r="40" ht="20" customHeight="1">
      <c r="B40" s="25" t="inlineStr">
        <is>
          <t xml:space="preserve">    Tax rules may change — check Revenue.ie for the most current rates and eligibility conditions.</t>
        </is>
      </c>
    </row>
    <row r="41" ht="10" customHeight="1">
      <c r="B41" s="23" t="inlineStr"/>
    </row>
    <row r="42" ht="26" customHeight="1">
      <c r="B42" s="14" t="inlineStr">
        <is>
          <t>📊  Summary Dashboard Sheet</t>
        </is>
      </c>
    </row>
    <row r="43" ht="20" customHeight="1">
      <c r="B43" s="24" t="inlineStr">
        <is>
          <t xml:space="preserve">    The Summary Dashboard sheet shows your total rent paid, eligible months, and estimated credit.</t>
        </is>
      </c>
    </row>
    <row r="44" ht="20" customHeight="1">
      <c r="B44" s="25" t="inlineStr">
        <is>
          <t xml:space="preserve">    The bar chart displays your monthly rent payments across 2026.</t>
        </is>
      </c>
    </row>
    <row r="45" ht="20" customHeight="1">
      <c r="B45" s="24" t="inlineStr">
        <is>
          <t xml:space="preserve">    The pie chart shows the split between eligible and ineligible payments.</t>
        </is>
      </c>
    </row>
    <row r="46" ht="20" customHeight="1">
      <c r="B46" s="25" t="inlineStr">
        <is>
          <t xml:space="preserve">    All figures update automatically when you add or edit data in the Rent Tracker sheet.</t>
        </is>
      </c>
    </row>
  </sheetData>
  <mergeCells count="1">
    <mergeCell ref="B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2026-06-19T02:05:12Z</dcterms:created>
  <dcterms:modified xmlns:dcterms="http://purl.org/dc/terms/" xmlns:xsi="http://www.w3.org/2001/XMLSchema-instance" xsi:type="dcterms:W3CDTF">2026-06-19T02:05:12Z</dcterms:modified>
</cp:coreProperties>
</file>