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ntais" sheetId="1" state="visible" r:id="rId1"/>
    <sheet xmlns:r="http://schemas.openxmlformats.org/officeDocument/2006/relationships" name="Achoimre" sheetId="2" state="visible" r:id="rId2"/>
    <sheet xmlns:r="http://schemas.openxmlformats.org/officeDocument/2006/relationships" name="Treoracha" sheetId="3" state="visible" r:id="rId3"/>
  </sheets>
  <definedNames/>
  <calcPr calcId="124519" fullCalcOnLoad="1"/>
</workbook>
</file>

<file path=xl/styles.xml><?xml version="1.0" encoding="utf-8"?>
<styleSheet xmlns="http://schemas.openxmlformats.org/spreadsheetml/2006/main">
  <numFmts count="1">
    <numFmt numFmtId="164" formatCode="&quot;€&quot;#,##0.00"/>
  </numFmts>
  <fonts count="10">
    <font>
      <name val="Calibri"/>
      <family val="2"/>
      <color theme="1"/>
      <sz val="11"/>
      <scheme val="minor"/>
    </font>
    <font>
      <name val="Calibri"/>
      <b val="1"/>
      <color rgb="000F766E"/>
      <sz val="16"/>
    </font>
    <font>
      <name val="Calibri"/>
      <i val="1"/>
      <color rgb="006B7280"/>
      <sz val="9"/>
    </font>
    <font>
      <name val="Calibri"/>
      <b val="1"/>
      <color rgb="00FFFFFF"/>
      <sz val="11"/>
    </font>
    <font>
      <name val="Calibri"/>
      <sz val="10"/>
    </font>
    <font>
      <name val="Calibri"/>
      <b val="1"/>
      <sz val="10"/>
    </font>
    <font>
      <b val="1"/>
      <color rgb="00FFFFFF"/>
    </font>
    <font>
      <i val="1"/>
      <color rgb="009CA3AF"/>
      <sz val="8"/>
    </font>
    <font>
      <color rgb="009CA3AF"/>
      <sz val="8"/>
    </font>
    <font>
      <name val="Calibri"/>
      <b val="1"/>
      <color rgb="0022C55E"/>
      <sz val="10"/>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9">
    <xf numFmtId="0" fontId="0" fillId="0" borderId="0" pivotButton="0" quotePrefix="0" xfId="0"/>
    <xf numFmtId="0" fontId="1" fillId="0" borderId="0" applyAlignment="1" pivotButton="0" quotePrefix="0" xfId="0">
      <alignment horizontal="center" vertical="center" wrapText="1"/>
    </xf>
    <xf numFmtId="0" fontId="7" fillId="0" borderId="0" pivotButton="0" quotePrefix="0" xfId="0"/>
    <xf numFmtId="0" fontId="2" fillId="0" borderId="0" pivotButton="0" quotePrefix="0" xfId="0"/>
    <xf numFmtId="0" fontId="8"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6" borderId="1" applyAlignment="1" pivotButton="0" quotePrefix="0" xfId="0">
      <alignment horizontal="center" vertical="center" wrapText="1"/>
    </xf>
    <xf numFmtId="0" fontId="4" fillId="3" borderId="1" pivotButton="0" quotePrefix="0" xfId="0"/>
    <xf numFmtId="164" fontId="4" fillId="3" borderId="1" pivotButton="0" quotePrefix="0" xfId="0"/>
    <xf numFmtId="0" fontId="4" fillId="6" borderId="1" pivotButton="0" quotePrefix="0" xfId="0"/>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pivotButton="0" quotePrefix="0" xfId="0"/>
    <xf numFmtId="0" fontId="0" fillId="5" borderId="1" pivotButton="0" quotePrefix="0" xfId="0"/>
    <xf numFmtId="0" fontId="6" fillId="5" borderId="1" applyAlignment="1" pivotButton="0" quotePrefix="0" xfId="0">
      <alignment horizontal="left" vertical="center" wrapText="1"/>
    </xf>
    <xf numFmtId="164" fontId="6" fillId="5" borderId="1" pivotButton="0" quotePrefix="0" xfId="0"/>
    <xf numFmtId="0" fontId="3" fillId="5" borderId="0" applyAlignment="1" pivotButton="0" quotePrefix="0" xfId="0">
      <alignment horizontal="center" vertical="center" wrapText="1"/>
    </xf>
    <xf numFmtId="0" fontId="5" fillId="3" borderId="1" pivotButton="0" quotePrefix="0" xfId="0"/>
    <xf numFmtId="164" fontId="0" fillId="3" borderId="1" pivotButton="0" quotePrefix="0" xfId="0"/>
    <xf numFmtId="0" fontId="5" fillId="4" borderId="1" pivotButton="0" quotePrefix="0" xfId="0"/>
    <xf numFmtId="164" fontId="0" fillId="4" borderId="1" pivotButton="0" quotePrefix="0" xfId="0"/>
    <xf numFmtId="0" fontId="4" fillId="4" borderId="1" pivotButton="0" quotePrefix="0" xfId="0"/>
    <xf numFmtId="164" fontId="9" fillId="4" borderId="1" pivotButton="0" quotePrefix="0" xfId="0"/>
    <xf numFmtId="0" fontId="6" fillId="5" borderId="1" pivotButton="0" quotePrefix="0" xfId="0"/>
    <xf numFmtId="0" fontId="5" fillId="3" borderId="1" applyAlignment="1" pivotButton="0" quotePrefix="0" xfId="0">
      <alignment horizontal="left" vertical="top"/>
    </xf>
    <xf numFmtId="0" fontId="5" fillId="4" borderId="1" applyAlignment="1" pivotButton="0" quotePrefix="0" xfId="0">
      <alignment horizontal="left" vertical="top"/>
    </xf>
    <xf numFmtId="0" fontId="4" fillId="0" borderId="0" applyAlignment="1" pivotButton="0" quotePrefix="0" xfId="0">
      <alignment horizontal="left" vertical="center" wrapText="1"/>
    </xf>
  </cellXfs>
  <cellStyles count="1">
    <cellStyle name="Normal" xfId="0" builtinId="0" hidden="0"/>
  </cellStyles>
  <dxfs count="5">
    <dxf>
      <font>
        <b val="1"/>
        <color rgb="00DC2626"/>
      </font>
      <fill>
        <patternFill patternType="solid">
          <fgColor rgb="00FEE2E2"/>
        </patternFill>
      </fill>
    </dxf>
    <dxf>
      <fill>
        <patternFill patternType="solid">
          <fgColor rgb="00DCFCE7"/>
        </patternFill>
      </fill>
    </dxf>
    <dxf>
      <fill>
        <patternFill patternType="solid">
          <fgColor rgb="00FEE2E2"/>
        </patternFill>
      </fill>
    </dxf>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Ioncam vs. Caiteachas de réir Catagóire</a:t>
            </a:r>
          </a:p>
        </rich>
      </tx>
    </title>
    <plotArea>
      <barChart>
        <barDir val="col"/>
        <grouping val="clustered"/>
        <ser>
          <idx val="0"/>
          <order val="0"/>
          <tx>
            <strRef>
              <f>'Achoimre'!E4</f>
            </strRef>
          </tx>
          <spPr>
            <a:solidFill xmlns:a="http://schemas.openxmlformats.org/drawingml/2006/main">
              <a:srgbClr val="22C55E"/>
            </a:solidFill>
            <a:ln xmlns:a="http://schemas.openxmlformats.org/drawingml/2006/main">
              <a:prstDash val="solid"/>
            </a:ln>
          </spPr>
          <cat>
            <numRef>
              <f>'Achoimre'!$D$5:$D$14</f>
            </numRef>
          </cat>
          <val>
            <numRef>
              <f>'Achoimre'!$E$5:$E$14</f>
            </numRef>
          </val>
        </ser>
        <ser>
          <idx val="1"/>
          <order val="1"/>
          <tx>
            <strRef>
              <f>'Achoimre'!F4</f>
            </strRef>
          </tx>
          <spPr>
            <a:solidFill xmlns:a="http://schemas.openxmlformats.org/drawingml/2006/main">
              <a:srgbClr val="DC2626"/>
            </a:solidFill>
            <a:ln xmlns:a="http://schemas.openxmlformats.org/drawingml/2006/main">
              <a:prstDash val="solid"/>
            </a:ln>
          </spPr>
          <cat>
            <numRef>
              <f>'Achoimre'!$D$5:$D$14</f>
            </numRef>
          </cat>
          <val>
            <numRef>
              <f>'Achoimre'!$F$5:$F$14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Catagóir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Miondealú Caiteachais de réir Catagóire</a:t>
            </a:r>
          </a:p>
        </rich>
      </tx>
    </title>
    <plotArea>
      <pieChart>
        <varyColors val="1"/>
        <ser>
          <idx val="0"/>
          <order val="0"/>
          <tx>
            <strRef>
              <f>'Achoimre'!F4</f>
            </strRef>
          </tx>
          <spPr>
            <a:ln xmlns:a="http://schemas.openxmlformats.org/drawingml/2006/main">
              <a:prstDash val="solid"/>
            </a:ln>
          </spPr>
          <cat>
            <numRef>
              <f>'Achoimre'!$D$5:$D$14</f>
            </numRef>
          </cat>
          <val>
            <numRef>
              <f>'Achoimre'!$F$5:$F$14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11</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5"/>
  <sheetViews>
    <sheetView workbookViewId="0">
      <pane ySplit="4" topLeftCell="A5" activePane="bottomLeft" state="frozen"/>
      <selection pane="bottomLeft" activeCell="A1" sqref="A1"/>
    </sheetView>
  </sheetViews>
  <sheetFormatPr baseColWidth="8" defaultRowHeight="15"/>
  <cols>
    <col width="7" customWidth="1" min="1" max="1"/>
    <col width="12" customWidth="1" min="2" max="2"/>
    <col width="34" customWidth="1" min="3" max="3"/>
    <col width="20" customWidth="1" min="4" max="4"/>
    <col width="13" customWidth="1" min="5" max="5"/>
    <col width="14" customWidth="1" min="6" max="6"/>
    <col width="13" customWidth="1" min="7" max="7"/>
    <col width="20" customWidth="1" min="8" max="8"/>
    <col width="15" customWidth="1" min="9" max="9"/>
    <col width="4" customWidth="1" min="12" max="12"/>
  </cols>
  <sheetData>
    <row r="1">
      <c r="A1" s="1" t="inlineStr">
        <is>
          <t>Men's Shed Chluain Meala – Cuntais Bliantúla 2026</t>
        </is>
      </c>
      <c r="L1" s="2" t="inlineStr">
        <is>
          <t>Catagóirí (ná scrios)</t>
        </is>
      </c>
    </row>
    <row r="2">
      <c r="A2" s="3" t="inlineStr">
        <is>
          <t>Uimh. Chláraithe Cairde: MS-2026-014          Cuntas Bainc: AIB Cluain Meala, IBAN IE29 AIBK 9311 5212 3456 78</t>
        </is>
      </c>
      <c r="L2" s="4" t="inlineStr">
        <is>
          <t>Táillí Ballraíochta</t>
        </is>
      </c>
    </row>
    <row r="3">
      <c r="L3" s="4" t="inlineStr">
        <is>
          <t>Deontas Pobail</t>
        </is>
      </c>
    </row>
    <row r="4" ht="30" customHeight="1">
      <c r="A4" s="5" t="inlineStr">
        <is>
          <t>Uimh.</t>
        </is>
      </c>
      <c r="B4" s="5" t="inlineStr">
        <is>
          <t>Dáta</t>
        </is>
      </c>
      <c r="C4" s="5" t="inlineStr">
        <is>
          <t>Cur Síos</t>
        </is>
      </c>
      <c r="D4" s="5" t="inlineStr">
        <is>
          <t>Catagóir</t>
        </is>
      </c>
      <c r="E4" s="5" t="inlineStr">
        <is>
          <t>Ioncam (€)</t>
        </is>
      </c>
      <c r="F4" s="5" t="inlineStr">
        <is>
          <t>Caiteachas (€)</t>
        </is>
      </c>
      <c r="G4" s="5" t="inlineStr">
        <is>
          <t>Iarmhéid (€)</t>
        </is>
      </c>
      <c r="H4" s="5" t="inlineStr">
        <is>
          <t>Modh Íocaíochta</t>
        </is>
      </c>
      <c r="I4" s="5" t="inlineStr">
        <is>
          <t>Athmhuirearaithe?</t>
        </is>
      </c>
      <c r="L4" s="4" t="inlineStr">
        <is>
          <t>Síntiúis</t>
        </is>
      </c>
    </row>
    <row r="5">
      <c r="A5" s="6" t="n">
        <v>1</v>
      </c>
      <c r="B5" s="6" t="inlineStr">
        <is>
          <t>01/01/2026</t>
        </is>
      </c>
      <c r="C5" s="7" t="inlineStr">
        <is>
          <t>Iarmhéid Tosaigh (1 Eanáir 2026)</t>
        </is>
      </c>
      <c r="D5" s="8" t="inlineStr"/>
      <c r="E5" s="9" t="n"/>
      <c r="F5" s="9" t="n"/>
      <c r="G5" s="10" t="n">
        <v>1200</v>
      </c>
      <c r="H5" s="11" t="n"/>
      <c r="I5" s="8" t="inlineStr">
        <is>
          <t>Tá</t>
        </is>
      </c>
      <c r="L5" s="4" t="inlineStr">
        <is>
          <t>Díolachán Ceardlainne</t>
        </is>
      </c>
    </row>
    <row r="6">
      <c r="A6" s="12" t="n">
        <v>2</v>
      </c>
      <c r="B6" s="12" t="inlineStr">
        <is>
          <t>05/01/2026</t>
        </is>
      </c>
      <c r="C6" s="13" t="inlineStr">
        <is>
          <t>Táillí Ballraíochta 2026</t>
        </is>
      </c>
      <c r="D6" s="8" t="inlineStr">
        <is>
          <t>Táillí Ballraíochta</t>
        </is>
      </c>
      <c r="E6" s="14" t="n">
        <v>850</v>
      </c>
      <c r="F6" s="14" t="n"/>
      <c r="G6" s="14">
        <f>G5+IFERROR(E6,0)-IFERROR(F6,0)</f>
        <v/>
      </c>
      <c r="H6" s="8" t="inlineStr">
        <is>
          <t>Aistriú Baincéireachta</t>
        </is>
      </c>
      <c r="I6" s="8" t="inlineStr">
        <is>
          <t>Tá</t>
        </is>
      </c>
      <c r="L6" s="4" t="inlineStr">
        <is>
          <t>Uirlisí</t>
        </is>
      </c>
    </row>
    <row r="7">
      <c r="A7" s="6" t="n">
        <v>3</v>
      </c>
      <c r="B7" s="6" t="inlineStr">
        <is>
          <t>12/01/2026</t>
        </is>
      </c>
      <c r="C7" s="7" t="inlineStr">
        <is>
          <t>Deontas Comhairle Contae Thiobraid Árann</t>
        </is>
      </c>
      <c r="D7" s="8" t="inlineStr">
        <is>
          <t>Deontas Pobail</t>
        </is>
      </c>
      <c r="E7" s="10" t="n">
        <v>2500</v>
      </c>
      <c r="F7" s="10" t="n"/>
      <c r="G7" s="10">
        <f>G6+IFERROR(E7,0)-IFERROR(F7,0)</f>
        <v/>
      </c>
      <c r="H7" s="8" t="inlineStr">
        <is>
          <t>Seic</t>
        </is>
      </c>
      <c r="I7" s="8" t="inlineStr">
        <is>
          <t>Tá</t>
        </is>
      </c>
      <c r="L7" s="4" t="inlineStr">
        <is>
          <t>Ábhair</t>
        </is>
      </c>
    </row>
    <row r="8">
      <c r="A8" s="12" t="n">
        <v>4</v>
      </c>
      <c r="B8" s="12" t="inlineStr">
        <is>
          <t>20/01/2026</t>
        </is>
      </c>
      <c r="C8" s="13" t="inlineStr">
        <is>
          <t>Ceannach adhmaid agus scriúnna</t>
        </is>
      </c>
      <c r="D8" s="8" t="inlineStr">
        <is>
          <t>Ábhair</t>
        </is>
      </c>
      <c r="E8" s="14" t="n"/>
      <c r="F8" s="14" t="n">
        <v>210.5</v>
      </c>
      <c r="G8" s="14">
        <f>G7+IFERROR(E8,0)-IFERROR(F8,0)</f>
        <v/>
      </c>
      <c r="H8" s="8" t="inlineStr">
        <is>
          <t>Cárta Dochair</t>
        </is>
      </c>
      <c r="I8" s="8" t="inlineStr">
        <is>
          <t>Tá</t>
        </is>
      </c>
      <c r="L8" s="4" t="inlineStr">
        <is>
          <t>Árachas</t>
        </is>
      </c>
    </row>
    <row r="9">
      <c r="A9" s="6" t="n">
        <v>5</v>
      </c>
      <c r="B9" s="6" t="inlineStr">
        <is>
          <t>02/02/2026</t>
        </is>
      </c>
      <c r="C9" s="7" t="inlineStr">
        <is>
          <t>Díolachán deasc adhmaid ag aonach</t>
        </is>
      </c>
      <c r="D9" s="8" t="inlineStr">
        <is>
          <t>Díolachán Ceardlainne</t>
        </is>
      </c>
      <c r="E9" s="10" t="n">
        <v>180</v>
      </c>
      <c r="F9" s="10" t="n"/>
      <c r="G9" s="10">
        <f>G8+IFERROR(E9,0)-IFERROR(F9,0)</f>
        <v/>
      </c>
      <c r="H9" s="8" t="inlineStr">
        <is>
          <t>Airgead Tirim</t>
        </is>
      </c>
      <c r="I9" s="8" t="inlineStr">
        <is>
          <t>Tá</t>
        </is>
      </c>
      <c r="L9" s="4" t="inlineStr">
        <is>
          <t>Fóntais</t>
        </is>
      </c>
    </row>
    <row r="10">
      <c r="A10" s="12" t="n">
        <v>6</v>
      </c>
      <c r="B10" s="12" t="inlineStr">
        <is>
          <t>15/02/2026</t>
        </is>
      </c>
      <c r="C10" s="13" t="inlineStr">
        <is>
          <t>Árachas bliantúil an tSeid</t>
        </is>
      </c>
      <c r="D10" s="8" t="inlineStr">
        <is>
          <t>Árachas</t>
        </is>
      </c>
      <c r="E10" s="14" t="n"/>
      <c r="F10" s="14" t="n">
        <v>640</v>
      </c>
      <c r="G10" s="14">
        <f>G9+IFERROR(E10,0)-IFERROR(F10,0)</f>
        <v/>
      </c>
      <c r="H10" s="8" t="inlineStr">
        <is>
          <t>Aistriú Baincéireachta</t>
        </is>
      </c>
      <c r="I10" s="8" t="inlineStr">
        <is>
          <t>Tá</t>
        </is>
      </c>
      <c r="L10" s="4" t="inlineStr">
        <is>
          <t>Oiliúint</t>
        </is>
      </c>
    </row>
    <row r="11">
      <c r="A11" s="6" t="n">
        <v>7</v>
      </c>
      <c r="B11" s="6" t="inlineStr">
        <is>
          <t>28/02/2026</t>
        </is>
      </c>
      <c r="C11" s="7" t="inlineStr">
        <is>
          <t>Síntiús ó Chumann Gnó Chluain Meala</t>
        </is>
      </c>
      <c r="D11" s="8" t="inlineStr">
        <is>
          <t>Síntiúis</t>
        </is>
      </c>
      <c r="E11" s="10" t="n">
        <v>300</v>
      </c>
      <c r="F11" s="10" t="n"/>
      <c r="G11" s="10">
        <f>G10+IFERROR(E11,0)-IFERROR(F11,0)</f>
        <v/>
      </c>
      <c r="H11" s="8" t="inlineStr">
        <is>
          <t>Seic</t>
        </is>
      </c>
      <c r="I11" s="8" t="inlineStr">
        <is>
          <t>Níl</t>
        </is>
      </c>
      <c r="L11" s="4" t="inlineStr">
        <is>
          <t>Ilghnéitheach</t>
        </is>
      </c>
    </row>
    <row r="12">
      <c r="A12" s="12" t="n">
        <v>8</v>
      </c>
      <c r="B12" s="12" t="inlineStr">
        <is>
          <t>10/03/2026</t>
        </is>
      </c>
      <c r="C12" s="13" t="inlineStr">
        <is>
          <t>Ceannach sábh miotail nua</t>
        </is>
      </c>
      <c r="D12" s="8" t="inlineStr">
        <is>
          <t>Uirlisí</t>
        </is>
      </c>
      <c r="E12" s="14" t="n"/>
      <c r="F12" s="14" t="n">
        <v>385</v>
      </c>
      <c r="G12" s="14">
        <f>G11+IFERROR(E12,0)-IFERROR(F12,0)</f>
        <v/>
      </c>
      <c r="H12" s="8" t="inlineStr">
        <is>
          <t>Cárta Dochair</t>
        </is>
      </c>
      <c r="I12" s="8" t="inlineStr">
        <is>
          <t>Tá</t>
        </is>
      </c>
    </row>
    <row r="13">
      <c r="A13" s="6" t="n">
        <v>9</v>
      </c>
      <c r="B13" s="6" t="inlineStr">
        <is>
          <t>22/03/2026</t>
        </is>
      </c>
      <c r="C13" s="7" t="inlineStr">
        <is>
          <t>Billí leictreachais Ráithe 1</t>
        </is>
      </c>
      <c r="D13" s="8" t="inlineStr">
        <is>
          <t>Fóntais</t>
        </is>
      </c>
      <c r="E13" s="10" t="n"/>
      <c r="F13" s="10" t="n">
        <v>195.75</v>
      </c>
      <c r="G13" s="10">
        <f>G12+IFERROR(E13,0)-IFERROR(F13,0)</f>
        <v/>
      </c>
      <c r="H13" s="8" t="inlineStr">
        <is>
          <t>Aistriú Baincéireachta</t>
        </is>
      </c>
      <c r="I13" s="8" t="inlineStr">
        <is>
          <t>Tá</t>
        </is>
      </c>
    </row>
    <row r="14">
      <c r="A14" s="12" t="n">
        <v>10</v>
      </c>
      <c r="B14" s="12" t="inlineStr">
        <is>
          <t>05/04/2026</t>
        </is>
      </c>
      <c r="C14" s="13" t="inlineStr">
        <is>
          <t>Ranganna sábháilteachta ceardlainne</t>
        </is>
      </c>
      <c r="D14" s="8" t="inlineStr">
        <is>
          <t>Oiliúint</t>
        </is>
      </c>
      <c r="E14" s="14" t="n"/>
      <c r="F14" s="14" t="n">
        <v>150</v>
      </c>
      <c r="G14" s="14">
        <f>G13+IFERROR(E14,0)-IFERROR(F14,0)</f>
        <v/>
      </c>
      <c r="H14" s="8" t="inlineStr">
        <is>
          <t>Airgead Tirim</t>
        </is>
      </c>
      <c r="I14" s="8" t="inlineStr">
        <is>
          <t>Níl</t>
        </is>
      </c>
    </row>
    <row r="15">
      <c r="A15" s="15" t="n"/>
      <c r="B15" s="15" t="n"/>
      <c r="C15" s="16" t="inlineStr">
        <is>
          <t>IOMLÁN</t>
        </is>
      </c>
      <c r="D15" s="15" t="n"/>
      <c r="E15" s="17">
        <f>SUM(E5:E14)</f>
        <v/>
      </c>
      <c r="F15" s="17">
        <f>SUM(F5:F14)</f>
        <v/>
      </c>
      <c r="G15" s="17">
        <f>G14</f>
        <v/>
      </c>
      <c r="H15" s="15" t="n"/>
      <c r="I15" s="15" t="n"/>
    </row>
  </sheetData>
  <mergeCells count="2">
    <mergeCell ref="A1:I1"/>
    <mergeCell ref="A2:I2"/>
  </mergeCells>
  <conditionalFormatting sqref="G5:G14">
    <cfRule type="cellIs" priority="1" operator="lessThan" dxfId="0">
      <formula>0</formula>
    </cfRule>
  </conditionalFormatting>
  <conditionalFormatting sqref="E5:E14">
    <cfRule type="expression" priority="2" dxfId="1">
      <formula>E5&gt;0</formula>
    </cfRule>
  </conditionalFormatting>
  <conditionalFormatting sqref="F5:F14">
    <cfRule type="expression" priority="3" dxfId="2">
      <formula>F5&gt;0</formula>
    </cfRule>
  </conditionalFormatting>
  <dataValidations count="3">
    <dataValidation sqref="D5:D14" showErrorMessage="1" showInputMessage="1" allowBlank="1" type="list">
      <formula1>$L$2:$L$11</formula1>
    </dataValidation>
    <dataValidation sqref="H5:H14" showErrorMessage="1" showInputMessage="1" allowBlank="1" type="list">
      <formula1>"Airgead Tirim,Seic,Aistriú Baincéireachta,Cárta Dochair"</formula1>
    </dataValidation>
    <dataValidation sqref="I5:I14" showErrorMessage="1" showInputMessage="1" allowBlank="1" type="list">
      <formula1>"Tá,Níl"</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5"/>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4" customWidth="1" min="3" max="3"/>
    <col width="24" customWidth="1" min="4" max="4"/>
    <col width="13" customWidth="1" min="5" max="5"/>
    <col width="14" customWidth="1" min="6" max="6"/>
    <col width="12" customWidth="1" min="7" max="7"/>
  </cols>
  <sheetData>
    <row r="1">
      <c r="A1" s="1" t="inlineStr">
        <is>
          <t>Achoimre Airgeadais 2026 – Men's Shed Chluain Meala</t>
        </is>
      </c>
    </row>
    <row r="2"/>
    <row r="3">
      <c r="A3" s="18" t="inlineStr">
        <is>
          <t>Príomhfhigiúirí</t>
        </is>
      </c>
      <c r="D3" s="18" t="inlineStr">
        <is>
          <t>Achoimre de réir Catagóire</t>
        </is>
      </c>
    </row>
    <row r="4">
      <c r="A4" s="19" t="inlineStr">
        <is>
          <t>Iarmhéid Tosaigh (€)</t>
        </is>
      </c>
      <c r="B4" s="20">
        <f>Cuntais!G5</f>
        <v/>
      </c>
      <c r="D4" s="5" t="inlineStr">
        <is>
          <t>Catagóir</t>
        </is>
      </c>
      <c r="E4" s="5" t="inlineStr">
        <is>
          <t>Ioncam (€)</t>
        </is>
      </c>
      <c r="F4" s="5" t="inlineStr">
        <is>
          <t>Caiteachas (€)</t>
        </is>
      </c>
      <c r="G4" s="5" t="inlineStr">
        <is>
          <t>Glan (€)</t>
        </is>
      </c>
    </row>
    <row r="5">
      <c r="A5" s="21" t="inlineStr">
        <is>
          <t>Ioncam Iomlán (€)</t>
        </is>
      </c>
      <c r="B5" s="22">
        <f>Cuntais!E15</f>
        <v/>
      </c>
      <c r="D5" s="9" t="inlineStr">
        <is>
          <t>Táillí Ballraíochta</t>
        </is>
      </c>
      <c r="E5" s="20">
        <f>SUMIF(Cuntais!$D$5:$D$14,D5,Cuntais!$E$5:$E$14)</f>
        <v/>
      </c>
      <c r="F5" s="20">
        <f>SUMIF(Cuntais!$D$5:$D$14,D5,Cuntais!$F$5:$F$14)</f>
        <v/>
      </c>
      <c r="G5" s="20">
        <f>E5-F5</f>
        <v/>
      </c>
    </row>
    <row r="6">
      <c r="A6" s="19" t="inlineStr">
        <is>
          <t>Caiteachas Iomlán (€)</t>
        </is>
      </c>
      <c r="B6" s="20">
        <f>Cuntais!F15</f>
        <v/>
      </c>
      <c r="D6" s="23" t="inlineStr">
        <is>
          <t>Deontas Pobail</t>
        </is>
      </c>
      <c r="E6" s="22">
        <f>SUMIF(Cuntais!$D$5:$D$14,D6,Cuntais!$E$5:$E$14)</f>
        <v/>
      </c>
      <c r="F6" s="22">
        <f>SUMIF(Cuntais!$D$5:$D$14,D6,Cuntais!$F$5:$F$14)</f>
        <v/>
      </c>
      <c r="G6" s="22">
        <f>E6-F6</f>
        <v/>
      </c>
    </row>
    <row r="7">
      <c r="A7" s="21" t="inlineStr">
        <is>
          <t>Barrachas/Easnamh Glan (€)</t>
        </is>
      </c>
      <c r="B7" s="24">
        <f>Cuntais!E15-Cuntais!F15</f>
        <v/>
      </c>
      <c r="D7" s="9" t="inlineStr">
        <is>
          <t>Síntiúis</t>
        </is>
      </c>
      <c r="E7" s="20">
        <f>SUMIF(Cuntais!$D$5:$D$14,D7,Cuntais!$E$5:$E$14)</f>
        <v/>
      </c>
      <c r="F7" s="20">
        <f>SUMIF(Cuntais!$D$5:$D$14,D7,Cuntais!$F$5:$F$14)</f>
        <v/>
      </c>
      <c r="G7" s="20">
        <f>E7-F7</f>
        <v/>
      </c>
    </row>
    <row r="8">
      <c r="A8" s="19" t="inlineStr">
        <is>
          <t>Iarmhéid Deiridh Bainc (€)</t>
        </is>
      </c>
      <c r="B8" s="20">
        <f>Cuntais!G14</f>
        <v/>
      </c>
      <c r="D8" s="23" t="inlineStr">
        <is>
          <t>Díolachán Ceardlainne</t>
        </is>
      </c>
      <c r="E8" s="22">
        <f>SUMIF(Cuntais!$D$5:$D$14,D8,Cuntais!$E$5:$E$14)</f>
        <v/>
      </c>
      <c r="F8" s="22">
        <f>SUMIF(Cuntais!$D$5:$D$14,D8,Cuntais!$F$5:$F$14)</f>
        <v/>
      </c>
      <c r="G8" s="22">
        <f>E8-F8</f>
        <v/>
      </c>
    </row>
    <row r="9">
      <c r="D9" s="9" t="inlineStr">
        <is>
          <t>Uirlisí</t>
        </is>
      </c>
      <c r="E9" s="20">
        <f>SUMIF(Cuntais!$D$5:$D$14,D9,Cuntais!$E$5:$E$14)</f>
        <v/>
      </c>
      <c r="F9" s="20">
        <f>SUMIF(Cuntais!$D$5:$D$14,D9,Cuntais!$F$5:$F$14)</f>
        <v/>
      </c>
      <c r="G9" s="20">
        <f>E9-F9</f>
        <v/>
      </c>
    </row>
    <row r="10">
      <c r="D10" s="23" t="inlineStr">
        <is>
          <t>Ábhair</t>
        </is>
      </c>
      <c r="E10" s="22">
        <f>SUMIF(Cuntais!$D$5:$D$14,D10,Cuntais!$E$5:$E$14)</f>
        <v/>
      </c>
      <c r="F10" s="22">
        <f>SUMIF(Cuntais!$D$5:$D$14,D10,Cuntais!$F$5:$F$14)</f>
        <v/>
      </c>
      <c r="G10" s="22">
        <f>E10-F10</f>
        <v/>
      </c>
    </row>
    <row r="11">
      <c r="D11" s="9" t="inlineStr">
        <is>
          <t>Árachas</t>
        </is>
      </c>
      <c r="E11" s="20">
        <f>SUMIF(Cuntais!$D$5:$D$14,D11,Cuntais!$E$5:$E$14)</f>
        <v/>
      </c>
      <c r="F11" s="20">
        <f>SUMIF(Cuntais!$D$5:$D$14,D11,Cuntais!$F$5:$F$14)</f>
        <v/>
      </c>
      <c r="G11" s="20">
        <f>E11-F11</f>
        <v/>
      </c>
    </row>
    <row r="12">
      <c r="D12" s="23" t="inlineStr">
        <is>
          <t>Fóntais</t>
        </is>
      </c>
      <c r="E12" s="22">
        <f>SUMIF(Cuntais!$D$5:$D$14,D12,Cuntais!$E$5:$E$14)</f>
        <v/>
      </c>
      <c r="F12" s="22">
        <f>SUMIF(Cuntais!$D$5:$D$14,D12,Cuntais!$F$5:$F$14)</f>
        <v/>
      </c>
      <c r="G12" s="22">
        <f>E12-F12</f>
        <v/>
      </c>
    </row>
    <row r="13">
      <c r="D13" s="9" t="inlineStr">
        <is>
          <t>Oiliúint</t>
        </is>
      </c>
      <c r="E13" s="20">
        <f>SUMIF(Cuntais!$D$5:$D$14,D13,Cuntais!$E$5:$E$14)</f>
        <v/>
      </c>
      <c r="F13" s="20">
        <f>SUMIF(Cuntais!$D$5:$D$14,D13,Cuntais!$F$5:$F$14)</f>
        <v/>
      </c>
      <c r="G13" s="20">
        <f>E13-F13</f>
        <v/>
      </c>
    </row>
    <row r="14">
      <c r="D14" s="23" t="inlineStr">
        <is>
          <t>Ilghnéitheach</t>
        </is>
      </c>
      <c r="E14" s="22">
        <f>SUMIF(Cuntais!$D$5:$D$14,D14,Cuntais!$E$5:$E$14)</f>
        <v/>
      </c>
      <c r="F14" s="22">
        <f>SUMIF(Cuntais!$D$5:$D$14,D14,Cuntais!$F$5:$F$14)</f>
        <v/>
      </c>
      <c r="G14" s="22">
        <f>E14-F14</f>
        <v/>
      </c>
    </row>
    <row r="15">
      <c r="D15" s="25" t="inlineStr">
        <is>
          <t>IOMLÁN</t>
        </is>
      </c>
      <c r="E15" s="17">
        <f>SUM(E5:E14)</f>
        <v/>
      </c>
      <c r="F15" s="17">
        <f>SUM(F5:F14)</f>
        <v/>
      </c>
      <c r="G15" s="17">
        <f>SUM(G5:G14)</f>
        <v/>
      </c>
    </row>
  </sheetData>
  <mergeCells count="3">
    <mergeCell ref="A1:E1"/>
    <mergeCell ref="A3:B3"/>
    <mergeCell ref="D3:G3"/>
  </mergeCells>
  <conditionalFormatting sqref="B7">
    <cfRule type="cellIs" priority="1" operator="lessThan" dxfId="3">
      <formula>0</formula>
    </cfRule>
    <cfRule type="cellIs" priority="2" operator="greaterThanOrEqual" dxfId="4">
      <formula>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20" customWidth="1" min="1" max="1"/>
    <col width="70" customWidth="1" min="2" max="2"/>
  </cols>
  <sheetData>
    <row r="1">
      <c r="A1" s="1" t="inlineStr">
        <is>
          <t>Treoracha Úsáide – Teimpléad Cuntais Men's Shed</t>
        </is>
      </c>
    </row>
    <row r="2"/>
    <row r="3">
      <c r="A3" s="5" t="inlineStr">
        <is>
          <t>Bileog</t>
        </is>
      </c>
      <c r="B3" s="5" t="inlineStr">
        <is>
          <t>Cur Síos</t>
        </is>
      </c>
    </row>
    <row r="4" ht="60" customHeight="1">
      <c r="A4" s="26" t="inlineStr">
        <is>
          <t>Cuntais</t>
        </is>
      </c>
      <c r="B4" s="7" t="inlineStr">
        <is>
          <t>Anseo a chláraítear gach idirbheart airgeadais (ioncam agus caiteachas) don Shed. Cuir isteach dáta, cur síos, catagóir (roghnaigh ón liosta anuas), agus an méid faoin ioncam nó faoin gcaiteachas. Ríomhtar an tIarmhéid (colún G) go huathoibríoch de réir na foirmle a chuireann an t-iarmhéid roimhe seo leis an idirbheart nua. Ná scrios colún L – tá liosta na gcatagóirí don rogha anuas ann.</t>
        </is>
      </c>
    </row>
    <row r="5" ht="60" customHeight="1">
      <c r="A5" s="27" t="inlineStr">
        <is>
          <t>Achoimre</t>
        </is>
      </c>
      <c r="B5" s="13" t="inlineStr">
        <is>
          <t>Léiríonn an bhileog seo príomhfhigiúirí airgeadais (ioncam iomlán, caiteachas iomlán, barrachas/easnamh glan, iarmhéid deiridh) chomh maith le hachoimre uathoibríoch de réir catagóire (foirmlí SUMIF) agus dhá chairt – barrachairt a chuireann ioncam agus caiteachas i gcomparáid le chéile de réir catagóire, agus píchairt a thaispeánann miondealú an chaiteachais.</t>
        </is>
      </c>
    </row>
    <row r="6" ht="60" customHeight="1">
      <c r="A6" s="26" t="inlineStr">
        <is>
          <t>Treoracha</t>
        </is>
      </c>
      <c r="B6" s="7" t="inlineStr">
        <is>
          <t>An bhileog reatha. Míniú gairid ar chuspóir agus úsáid gach bileoige sa chomhad seo.</t>
        </is>
      </c>
    </row>
    <row r="7"/>
    <row r="8">
      <c r="A8" s="18" t="inlineStr">
        <is>
          <t>Nótaí Tábhachtacha</t>
        </is>
      </c>
    </row>
    <row r="9" ht="28" customHeight="1">
      <c r="A9" s="28" t="inlineStr">
        <is>
          <t>• Athnuaigh an bhileog Cuntais go rialta – uair sa mhí ar a laghad – chun cothrom le dáta a choinneáil.</t>
        </is>
      </c>
    </row>
    <row r="10" ht="28" customHeight="1">
      <c r="A10" s="28" t="inlineStr">
        <is>
          <t>• Coinnigh gach sonrasc agus admháil bhunaidh chun tacú leis na hidirbhearta go léir don iniúchóireacht bhliantúil.</t>
        </is>
      </c>
    </row>
    <row r="11" ht="28" customHeight="1">
      <c r="A11" s="28" t="inlineStr">
        <is>
          <t>• Ba chóir don chisteoir agus don chathaoirleach an t-iarmhéid deiridh a shíniú as ag deireadh gach ráithe.</t>
        </is>
      </c>
    </row>
    <row r="12" ht="28" customHeight="1">
      <c r="A12" s="28" t="inlineStr">
        <is>
          <t>• Úsáidtear CBL 23% i gcás earraí agus seirbhísí inchánach; tá go leor deontas agus síntiús díolmhaithe ó CBL.</t>
        </is>
      </c>
    </row>
    <row r="13" ht="28" customHeight="1">
      <c r="A13" s="28" t="inlineStr">
        <is>
          <t>• Seiceáil colún 'Athmhuirearaithe?' in aghaidh ráiteas an bhainc gach mí chun athmhuirearú a dhéanamh.</t>
        </is>
      </c>
    </row>
  </sheetData>
  <mergeCells count="7">
    <mergeCell ref="A1:B1"/>
    <mergeCell ref="A8:B8"/>
    <mergeCell ref="A9:B9"/>
    <mergeCell ref="A10:B10"/>
    <mergeCell ref="A11:B11"/>
    <mergeCell ref="A12:B12"/>
    <mergeCell ref="A13:B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2026-07-21T17:04:38Z</dcterms:created>
  <dcterms:modified xmlns:dcterms="http://purl.org/dc/terms/" xmlns:xsi="http://www.w3.org/2001/XMLSchema-instance" xsi:type="dcterms:W3CDTF">2026-07-21T17:04:38Z</dcterms:modified>
</cp:coreProperties>
</file>