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y Timetabl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ddd"/>
    <numFmt numFmtId="166" formatCode="hh:mm"/>
    <numFmt numFmtId="167" formatCode="0.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9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Study Hours by Subject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'Dashboard'!$A$15:$A$23</f>
            </numRef>
          </cat>
          <val>
            <numRef>
              <f>'Dashboard'!$C$15:$C$23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Sessions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'Dashboard'!I14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F766E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'Dashboard'!$H$15:$H$17</f>
            </numRef>
          </cat>
          <val>
            <numRef>
              <f>'Dashboard'!$I$15:$I$17</f>
            </numRef>
          </val>
        </ser>
        <dLbls>
          <showPercent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Study Hours by Date</a:t>
            </a:r>
          </a:p>
        </rich>
      </tx>
    </title>
    <plotArea>
      <lineChart>
        <grouping val="standard"/>
        <ser>
          <idx val="0"/>
          <order val="0"/>
          <tx>
            <strRef>
              <f>'Study Timetable'!E1</f>
            </strRef>
          </tx>
          <spPr>
            <a:ln xmlns:a="http://schemas.openxmlformats.org/drawingml/2006/main" w="24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'Study Timetable'!$A$2:$A$101</f>
            </numRef>
          </cat>
          <val>
            <numRef>
              <f>'Study Timetable'!$E$2:$E$101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18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25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tudyTimetable" displayName="StudyTimetable" ref="A1:N101" headerRowCount="1">
  <autoFilter ref="A1:N101"/>
  <tableColumns count="14">
    <tableColumn id="1" name="Date"/>
    <tableColumn id="2" name="Day"/>
    <tableColumn id="3" name="Start Time"/>
    <tableColumn id="4" name="End Time"/>
    <tableColumn id="5" name="Duration (Hours)"/>
    <tableColumn id="6" name="Subject"/>
    <tableColumn id="7" name="Level"/>
    <tableColumn id="8" name="Topic / Chapter"/>
    <tableColumn id="9" name="Study Method"/>
    <tableColumn id="10" name="Priority"/>
    <tableColumn id="11" name="Status"/>
    <tableColumn id="12" name="Target Hours"/>
    <tableColumn id="13" name="Completion %"/>
    <tableColumn id="14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12" customWidth="1" min="4" max="4"/>
    <col width="17" customWidth="1" min="5" max="5"/>
    <col width="15" customWidth="1" min="6" max="6"/>
    <col width="12" customWidth="1" min="7" max="7"/>
    <col width="31" customWidth="1" min="8" max="8"/>
    <col width="16" customWidth="1" min="9" max="9"/>
    <col width="12" customWidth="1" min="10" max="10"/>
    <col width="15" customWidth="1" min="11" max="11"/>
    <col width="14" customWidth="1" min="12" max="12"/>
    <col width="16" customWidth="1" min="13" max="13"/>
    <col width="38" customWidth="1" min="14" max="14"/>
  </cols>
  <sheetData>
    <row r="1">
      <c r="A1" s="1" t="inlineStr">
        <is>
          <t>Date</t>
        </is>
      </c>
      <c r="B1" s="1" t="inlineStr">
        <is>
          <t>Day</t>
        </is>
      </c>
      <c r="C1" s="1" t="inlineStr">
        <is>
          <t>Start Time</t>
        </is>
      </c>
      <c r="D1" s="1" t="inlineStr">
        <is>
          <t>End Time</t>
        </is>
      </c>
      <c r="E1" s="1" t="inlineStr">
        <is>
          <t>Duration (Hours)</t>
        </is>
      </c>
      <c r="F1" s="1" t="inlineStr">
        <is>
          <t>Subject</t>
        </is>
      </c>
      <c r="G1" s="1" t="inlineStr">
        <is>
          <t>Level</t>
        </is>
      </c>
      <c r="H1" s="1" t="inlineStr">
        <is>
          <t>Topic / Chapter</t>
        </is>
      </c>
      <c r="I1" s="1" t="inlineStr">
        <is>
          <t>Study Method</t>
        </is>
      </c>
      <c r="J1" s="1" t="inlineStr">
        <is>
          <t>Priority</t>
        </is>
      </c>
      <c r="K1" s="1" t="inlineStr">
        <is>
          <t>Status</t>
        </is>
      </c>
      <c r="L1" s="1" t="inlineStr">
        <is>
          <t>Target Hours</t>
        </is>
      </c>
      <c r="M1" s="1" t="inlineStr">
        <is>
          <t>Completion %</t>
        </is>
      </c>
      <c r="N1" s="1" t="inlineStr">
        <is>
          <t>Notes</t>
        </is>
      </c>
    </row>
    <row r="2" ht="24" customHeight="1">
      <c r="A2" s="26" t="n">
        <v>46272</v>
      </c>
      <c r="B2" s="27">
        <f>IF(A2="","",A2)</f>
        <v/>
      </c>
      <c r="C2" s="28" t="n">
        <v>0.6875</v>
      </c>
      <c r="D2" s="28" t="n">
        <v>0.75</v>
      </c>
      <c r="E2" s="29">
        <f>IF(OR(C2="",D2=""),"",IFERROR((D2-C2)*24,""))</f>
        <v/>
      </c>
      <c r="F2" s="6" t="inlineStr">
        <is>
          <t>Maths</t>
        </is>
      </c>
      <c r="G2" s="6" t="inlineStr">
        <is>
          <t>Higher</t>
        </is>
      </c>
      <c r="H2" s="7" t="inlineStr">
        <is>
          <t>Algebra and functions</t>
        </is>
      </c>
      <c r="I2" s="6" t="inlineStr">
        <is>
          <t>Past Paper</t>
        </is>
      </c>
      <c r="J2" s="6" t="inlineStr">
        <is>
          <t>High</t>
        </is>
      </c>
      <c r="K2" s="6" t="inlineStr">
        <is>
          <t>Completed</t>
        </is>
      </c>
      <c r="L2" s="29">
        <f>IF(F2="","",IFERROR(VLOOKUP(F2,'Instructions'!$F$5:$G$13,2,FALSE),""))</f>
        <v/>
      </c>
      <c r="M2" s="8">
        <f>IF(K2="","",IF(K2="Completed",100%,IF(K2="In Progress",50%,0%)))</f>
        <v/>
      </c>
      <c r="N2" s="7" t="inlineStr">
        <is>
          <t>Aoife's Dublin revision plan</t>
        </is>
      </c>
    </row>
    <row r="3" ht="24" customHeight="1">
      <c r="A3" s="26" t="n">
        <v>46275</v>
      </c>
      <c r="B3" s="30">
        <f>IF(A3="","",A3)</f>
        <v/>
      </c>
      <c r="C3" s="28" t="n">
        <v>0.7916666666666666</v>
      </c>
      <c r="D3" s="28" t="n">
        <v>0.8541666666666666</v>
      </c>
      <c r="E3" s="31">
        <f>IF(OR(C3="",D3=""),"",IFERROR((D3-C3)*24,""))</f>
        <v/>
      </c>
      <c r="F3" s="6" t="inlineStr">
        <is>
          <t>Irish</t>
        </is>
      </c>
      <c r="G3" s="6" t="inlineStr">
        <is>
          <t>Higher</t>
        </is>
      </c>
      <c r="H3" s="7" t="inlineStr">
        <is>
          <t>An Triail essay planning</t>
        </is>
      </c>
      <c r="I3" s="6" t="inlineStr">
        <is>
          <t>Essay Plan</t>
        </is>
      </c>
      <c r="J3" s="6" t="inlineStr">
        <is>
          <t>High</t>
        </is>
      </c>
      <c r="K3" s="6" t="inlineStr">
        <is>
          <t>In Progress</t>
        </is>
      </c>
      <c r="L3" s="31">
        <f>IF(F3="","",IFERROR(VLOOKUP(F3,'Instructions'!$F$5:$G$13,2,FALSE),""))</f>
        <v/>
      </c>
      <c r="M3" s="11">
        <f>IF(K3="","",IF(K3="Completed",100%,IF(K3="In Progress",50%,0%)))</f>
        <v/>
      </c>
      <c r="N3" s="7" t="inlineStr">
        <is>
          <t>Seán's Galway essay structure practice</t>
        </is>
      </c>
    </row>
    <row r="4" ht="24" customHeight="1">
      <c r="A4" s="26" t="n">
        <v>46279</v>
      </c>
      <c r="B4" s="27">
        <f>IF(A4="","",A4)</f>
        <v/>
      </c>
      <c r="C4" s="28" t="n">
        <v>0.7083333333333334</v>
      </c>
      <c r="D4" s="28" t="n">
        <v>0.7708333333333334</v>
      </c>
      <c r="E4" s="29">
        <f>IF(OR(C4="",D4=""),"",IFERROR((D4-C4)*24,""))</f>
        <v/>
      </c>
      <c r="F4" s="6" t="inlineStr">
        <is>
          <t>Biology</t>
        </is>
      </c>
      <c r="G4" s="6" t="inlineStr">
        <is>
          <t>Higher</t>
        </is>
      </c>
      <c r="H4" s="7" t="inlineStr">
        <is>
          <t>Genetics and inheritance</t>
        </is>
      </c>
      <c r="I4" s="6" t="inlineStr">
        <is>
          <t>Flashcards</t>
        </is>
      </c>
      <c r="J4" s="6" t="inlineStr">
        <is>
          <t>Medium</t>
        </is>
      </c>
      <c r="K4" s="6" t="inlineStr">
        <is>
          <t>Planned</t>
        </is>
      </c>
      <c r="L4" s="29">
        <f>IF(F4="","",IFERROR(VLOOKUP(F4,'Instructions'!$F$5:$G$13,2,FALSE),""))</f>
        <v/>
      </c>
      <c r="M4" s="8">
        <f>IF(K4="","",IF(K4="Completed",100%,IF(K4="In Progress",50%,0%)))</f>
        <v/>
      </c>
      <c r="N4" s="7" t="inlineStr">
        <is>
          <t>Niamh's Cork active recall session</t>
        </is>
      </c>
    </row>
    <row r="5" ht="24" customHeight="1">
      <c r="A5" s="26" t="n">
        <v>46282</v>
      </c>
      <c r="B5" s="30">
        <f>IF(A5="","",A5)</f>
        <v/>
      </c>
      <c r="C5" s="28" t="n">
        <v>0.7708333333333334</v>
      </c>
      <c r="D5" s="28" t="n">
        <v>0.8333333333333334</v>
      </c>
      <c r="E5" s="31">
        <f>IF(OR(C5="",D5=""),"",IFERROR((D5-C5)*24,""))</f>
        <v/>
      </c>
      <c r="F5" s="6" t="inlineStr">
        <is>
          <t>English</t>
        </is>
      </c>
      <c r="G5" s="6" t="inlineStr">
        <is>
          <t>Higher</t>
        </is>
      </c>
      <c r="H5" s="7" t="inlineStr">
        <is>
          <t>Comparative study</t>
        </is>
      </c>
      <c r="I5" s="6" t="inlineStr">
        <is>
          <t>Notes</t>
        </is>
      </c>
      <c r="J5" s="6" t="inlineStr">
        <is>
          <t>Medium</t>
        </is>
      </c>
      <c r="K5" s="6" t="inlineStr">
        <is>
          <t>Completed</t>
        </is>
      </c>
      <c r="L5" s="31">
        <f>IF(F5="","",IFERROR(VLOOKUP(F5,'Instructions'!$F$5:$G$13,2,FALSE),""))</f>
        <v/>
      </c>
      <c r="M5" s="11">
        <f>IF(K5="","",IF(K5="Completed",100%,IF(K5="In Progress",50%,0%)))</f>
        <v/>
      </c>
      <c r="N5" s="7" t="inlineStr">
        <is>
          <t>Cian's Limerick comparative texts review</t>
        </is>
      </c>
    </row>
    <row r="6" ht="24" customHeight="1">
      <c r="A6" s="26" t="n">
        <v>46286</v>
      </c>
      <c r="B6" s="27">
        <f>IF(A6="","",A6)</f>
        <v/>
      </c>
      <c r="C6" s="28" t="n">
        <v>0.6875</v>
      </c>
      <c r="D6" s="28" t="n">
        <v>0.75</v>
      </c>
      <c r="E6" s="29">
        <f>IF(OR(C6="",D6=""),"",IFERROR((D6-C6)*24,""))</f>
        <v/>
      </c>
      <c r="F6" s="6" t="inlineStr">
        <is>
          <t>French</t>
        </is>
      </c>
      <c r="G6" s="6" t="inlineStr">
        <is>
          <t>Higher</t>
        </is>
      </c>
      <c r="H6" s="7" t="inlineStr">
        <is>
          <t>Oral preparation</t>
        </is>
      </c>
      <c r="I6" s="6" t="inlineStr">
        <is>
          <t>Quiz</t>
        </is>
      </c>
      <c r="J6" s="6" t="inlineStr">
        <is>
          <t>High</t>
        </is>
      </c>
      <c r="K6" s="6" t="inlineStr">
        <is>
          <t>In Progress</t>
        </is>
      </c>
      <c r="L6" s="29">
        <f>IF(F6="","",IFERROR(VLOOKUP(F6,'Instructions'!$F$5:$G$13,2,FALSE),""))</f>
        <v/>
      </c>
      <c r="M6" s="8">
        <f>IF(K6="","",IF(K6="Completed",100%,IF(K6="In Progress",50%,0%)))</f>
        <v/>
      </c>
      <c r="N6" s="7" t="inlineStr">
        <is>
          <t>Saoirse's Waterford oral confidence practice</t>
        </is>
      </c>
    </row>
    <row r="7" ht="24" customHeight="1">
      <c r="A7" s="26" t="n">
        <v>46289</v>
      </c>
      <c r="B7" s="30">
        <f>IF(A7="","",A7)</f>
        <v/>
      </c>
      <c r="C7" s="28" t="n">
        <v>0.7916666666666666</v>
      </c>
      <c r="D7" s="28" t="n">
        <v>0.8541666666666666</v>
      </c>
      <c r="E7" s="31">
        <f>IF(OR(C7="",D7=""),"",IFERROR((D7-C7)*24,""))</f>
        <v/>
      </c>
      <c r="F7" s="6" t="inlineStr">
        <is>
          <t>History</t>
        </is>
      </c>
      <c r="G7" s="6" t="inlineStr">
        <is>
          <t>Higher</t>
        </is>
      </c>
      <c r="H7" s="7" t="inlineStr">
        <is>
          <t>Sovereignty and partition</t>
        </is>
      </c>
      <c r="I7" s="6" t="inlineStr">
        <is>
          <t>Past Paper</t>
        </is>
      </c>
      <c r="J7" s="6" t="inlineStr">
        <is>
          <t>High</t>
        </is>
      </c>
      <c r="K7" s="6" t="inlineStr">
        <is>
          <t>Planned</t>
        </is>
      </c>
      <c r="L7" s="31">
        <f>IF(F7="","",IFERROR(VLOOKUP(F7,'Instructions'!$F$5:$G$13,2,FALSE),""))</f>
        <v/>
      </c>
      <c r="M7" s="11">
        <f>IF(K7="","",IF(K7="Completed",100%,IF(K7="In Progress",50%,0%)))</f>
        <v/>
      </c>
      <c r="N7" s="7" t="inlineStr">
        <is>
          <t>Conor's Kilkenny document question practice</t>
        </is>
      </c>
    </row>
    <row r="8" ht="24" customHeight="1">
      <c r="A8" s="26" t="n">
        <v>46293</v>
      </c>
      <c r="B8" s="27">
        <f>IF(A8="","",A8)</f>
        <v/>
      </c>
      <c r="C8" s="28" t="n">
        <v>0.7291666666666666</v>
      </c>
      <c r="D8" s="28" t="n">
        <v>0.7916666666666666</v>
      </c>
      <c r="E8" s="29">
        <f>IF(OR(C8="",D8=""),"",IFERROR((D8-C8)*24,""))</f>
        <v/>
      </c>
      <c r="F8" s="6" t="inlineStr">
        <is>
          <t>Chemistry</t>
        </is>
      </c>
      <c r="G8" s="6" t="inlineStr">
        <is>
          <t>Higher</t>
        </is>
      </c>
      <c r="H8" s="7" t="inlineStr">
        <is>
          <t>Organic chemistry</t>
        </is>
      </c>
      <c r="I8" s="6" t="inlineStr">
        <is>
          <t>Flashcards</t>
        </is>
      </c>
      <c r="J8" s="6" t="inlineStr">
        <is>
          <t>Medium</t>
        </is>
      </c>
      <c r="K8" s="6" t="inlineStr">
        <is>
          <t>Completed</t>
        </is>
      </c>
      <c r="L8" s="29">
        <f>IF(F8="","",IFERROR(VLOOKUP(F8,'Instructions'!$F$5:$G$13,2,FALSE),""))</f>
        <v/>
      </c>
      <c r="M8" s="8">
        <f>IF(K8="","",IF(K8="Completed",100%,IF(K8="In Progress",50%,0%)))</f>
        <v/>
      </c>
      <c r="N8" s="7" t="inlineStr">
        <is>
          <t>Ciara's Sligo reaction mechanism review</t>
        </is>
      </c>
    </row>
    <row r="9" ht="24" customHeight="1">
      <c r="A9" s="26" t="n">
        <v>46295</v>
      </c>
      <c r="B9" s="30">
        <f>IF(A9="","",A9)</f>
        <v/>
      </c>
      <c r="C9" s="28" t="n">
        <v>0.75</v>
      </c>
      <c r="D9" s="28" t="n">
        <v>0.8125</v>
      </c>
      <c r="E9" s="31">
        <f>IF(OR(C9="",D9=""),"",IFERROR((D9-C9)*24,""))</f>
        <v/>
      </c>
      <c r="F9" s="6" t="inlineStr">
        <is>
          <t>Business</t>
        </is>
      </c>
      <c r="G9" s="6" t="inlineStr">
        <is>
          <t>Ordinary</t>
        </is>
      </c>
      <c r="H9" s="7" t="inlineStr">
        <is>
          <t>Enterprise and management</t>
        </is>
      </c>
      <c r="I9" s="6" t="inlineStr">
        <is>
          <t>Notes</t>
        </is>
      </c>
      <c r="J9" s="6" t="inlineStr">
        <is>
          <t>Low</t>
        </is>
      </c>
      <c r="K9" s="6" t="inlineStr">
        <is>
          <t>Planned</t>
        </is>
      </c>
      <c r="L9" s="31">
        <f>IF(F9="","",IFERROR(VLOOKUP(F9,'Instructions'!$F$5:$G$13,2,FALSE),""))</f>
        <v/>
      </c>
      <c r="M9" s="11">
        <f>IF(K9="","",IF(K9="Completed",100%,IF(K9="In Progress",50%,0%)))</f>
        <v/>
      </c>
      <c r="N9" s="7" t="inlineStr">
        <is>
          <t>Oisín's Drogheda business case study</t>
        </is>
      </c>
    </row>
    <row r="10" ht="24" customHeight="1">
      <c r="A10" s="26" t="n">
        <v>46297</v>
      </c>
      <c r="B10" s="27">
        <f>IF(A10="","",A10)</f>
        <v/>
      </c>
      <c r="C10" s="28" t="n">
        <v>0.6875</v>
      </c>
      <c r="D10" s="28" t="n">
        <v>0.75</v>
      </c>
      <c r="E10" s="29">
        <f>IF(OR(C10="",D10=""),"",IFERROR((D10-C10)*24,""))</f>
        <v/>
      </c>
      <c r="F10" s="6" t="inlineStr">
        <is>
          <t>Geography</t>
        </is>
      </c>
      <c r="G10" s="6" t="inlineStr">
        <is>
          <t>Higher</t>
        </is>
      </c>
      <c r="H10" s="7" t="inlineStr">
        <is>
          <t>Regional development</t>
        </is>
      </c>
      <c r="I10" s="6" t="inlineStr">
        <is>
          <t>Essay Plan</t>
        </is>
      </c>
      <c r="J10" s="6" t="inlineStr">
        <is>
          <t>Medium</t>
        </is>
      </c>
      <c r="K10" s="6" t="inlineStr">
        <is>
          <t>In Progress</t>
        </is>
      </c>
      <c r="L10" s="29">
        <f>IF(F10="","",IFERROR(VLOOKUP(F10,'Instructions'!$F$5:$G$13,2,FALSE),""))</f>
        <v/>
      </c>
      <c r="M10" s="8">
        <f>IF(K10="","",IF(K10="Completed",100%,IF(K10="In Progress",50%,0%)))</f>
        <v/>
      </c>
      <c r="N10" s="7" t="inlineStr">
        <is>
          <t>Róisín's Dundalk regional development notes</t>
        </is>
      </c>
    </row>
    <row r="11" ht="24" customHeight="1">
      <c r="A11" s="26" t="n"/>
      <c r="B11" s="30">
        <f>IF(A11="","",A11)</f>
        <v/>
      </c>
      <c r="C11" s="28" t="n"/>
      <c r="D11" s="28" t="n"/>
      <c r="E11" s="31">
        <f>IF(OR(C11="",D11=""),"",IFERROR((D11-C11)*24,""))</f>
        <v/>
      </c>
      <c r="F11" s="6" t="n"/>
      <c r="G11" s="6" t="n"/>
      <c r="H11" s="7" t="n"/>
      <c r="I11" s="6" t="n"/>
      <c r="J11" s="6" t="n"/>
      <c r="K11" s="6" t="n"/>
      <c r="L11" s="31">
        <f>IF(F11="","",IFERROR(VLOOKUP(F11,'Instructions'!$F$5:$G$13,2,FALSE),""))</f>
        <v/>
      </c>
      <c r="M11" s="11">
        <f>IF(K11="","",IF(K11="Completed",100%,IF(K11="In Progress",50%,0%)))</f>
        <v/>
      </c>
      <c r="N11" s="7" t="n"/>
    </row>
    <row r="12" ht="24" customHeight="1">
      <c r="A12" s="26" t="n"/>
      <c r="B12" s="27">
        <f>IF(A12="","",A12)</f>
        <v/>
      </c>
      <c r="C12" s="28" t="n"/>
      <c r="D12" s="28" t="n"/>
      <c r="E12" s="29">
        <f>IF(OR(C12="",D12=""),"",IFERROR((D12-C12)*24,""))</f>
        <v/>
      </c>
      <c r="F12" s="6" t="n"/>
      <c r="G12" s="6" t="n"/>
      <c r="H12" s="7" t="n"/>
      <c r="I12" s="6" t="n"/>
      <c r="J12" s="6" t="n"/>
      <c r="K12" s="6" t="n"/>
      <c r="L12" s="29">
        <f>IF(F12="","",IFERROR(VLOOKUP(F12,'Instructions'!$F$5:$G$13,2,FALSE),""))</f>
        <v/>
      </c>
      <c r="M12" s="8">
        <f>IF(K12="","",IF(K12="Completed",100%,IF(K12="In Progress",50%,0%)))</f>
        <v/>
      </c>
      <c r="N12" s="7" t="n"/>
    </row>
    <row r="13" ht="24" customHeight="1">
      <c r="A13" s="26" t="n"/>
      <c r="B13" s="30">
        <f>IF(A13="","",A13)</f>
        <v/>
      </c>
      <c r="C13" s="28" t="n"/>
      <c r="D13" s="28" t="n"/>
      <c r="E13" s="31">
        <f>IF(OR(C13="",D13=""),"",IFERROR((D13-C13)*24,""))</f>
        <v/>
      </c>
      <c r="F13" s="6" t="n"/>
      <c r="G13" s="6" t="n"/>
      <c r="H13" s="7" t="n"/>
      <c r="I13" s="6" t="n"/>
      <c r="J13" s="6" t="n"/>
      <c r="K13" s="6" t="n"/>
      <c r="L13" s="31">
        <f>IF(F13="","",IFERROR(VLOOKUP(F13,'Instructions'!$F$5:$G$13,2,FALSE),""))</f>
        <v/>
      </c>
      <c r="M13" s="11">
        <f>IF(K13="","",IF(K13="Completed",100%,IF(K13="In Progress",50%,0%)))</f>
        <v/>
      </c>
      <c r="N13" s="7" t="n"/>
    </row>
    <row r="14" ht="24" customHeight="1">
      <c r="A14" s="26" t="n"/>
      <c r="B14" s="27">
        <f>IF(A14="","",A14)</f>
        <v/>
      </c>
      <c r="C14" s="28" t="n"/>
      <c r="D14" s="28" t="n"/>
      <c r="E14" s="29">
        <f>IF(OR(C14="",D14=""),"",IFERROR((D14-C14)*24,""))</f>
        <v/>
      </c>
      <c r="F14" s="6" t="n"/>
      <c r="G14" s="6" t="n"/>
      <c r="H14" s="7" t="n"/>
      <c r="I14" s="6" t="n"/>
      <c r="J14" s="6" t="n"/>
      <c r="K14" s="6" t="n"/>
      <c r="L14" s="29">
        <f>IF(F14="","",IFERROR(VLOOKUP(F14,'Instructions'!$F$5:$G$13,2,FALSE),""))</f>
        <v/>
      </c>
      <c r="M14" s="8">
        <f>IF(K14="","",IF(K14="Completed",100%,IF(K14="In Progress",50%,0%)))</f>
        <v/>
      </c>
      <c r="N14" s="7" t="n"/>
    </row>
    <row r="15" ht="24" customHeight="1">
      <c r="A15" s="26" t="n"/>
      <c r="B15" s="30">
        <f>IF(A15="","",A15)</f>
        <v/>
      </c>
      <c r="C15" s="28" t="n"/>
      <c r="D15" s="28" t="n"/>
      <c r="E15" s="31">
        <f>IF(OR(C15="",D15=""),"",IFERROR((D15-C15)*24,""))</f>
        <v/>
      </c>
      <c r="F15" s="6" t="n"/>
      <c r="G15" s="6" t="n"/>
      <c r="H15" s="7" t="n"/>
      <c r="I15" s="6" t="n"/>
      <c r="J15" s="6" t="n"/>
      <c r="K15" s="6" t="n"/>
      <c r="L15" s="31">
        <f>IF(F15="","",IFERROR(VLOOKUP(F15,'Instructions'!$F$5:$G$13,2,FALSE),""))</f>
        <v/>
      </c>
      <c r="M15" s="11">
        <f>IF(K15="","",IF(K15="Completed",100%,IF(K15="In Progress",50%,0%)))</f>
        <v/>
      </c>
      <c r="N15" s="7" t="n"/>
    </row>
    <row r="16" ht="24" customHeight="1">
      <c r="A16" s="26" t="n"/>
      <c r="B16" s="27">
        <f>IF(A16="","",A16)</f>
        <v/>
      </c>
      <c r="C16" s="28" t="n"/>
      <c r="D16" s="28" t="n"/>
      <c r="E16" s="29">
        <f>IF(OR(C16="",D16=""),"",IFERROR((D16-C16)*24,""))</f>
        <v/>
      </c>
      <c r="F16" s="6" t="n"/>
      <c r="G16" s="6" t="n"/>
      <c r="H16" s="7" t="n"/>
      <c r="I16" s="6" t="n"/>
      <c r="J16" s="6" t="n"/>
      <c r="K16" s="6" t="n"/>
      <c r="L16" s="29">
        <f>IF(F16="","",IFERROR(VLOOKUP(F16,'Instructions'!$F$5:$G$13,2,FALSE),""))</f>
        <v/>
      </c>
      <c r="M16" s="8">
        <f>IF(K16="","",IF(K16="Completed",100%,IF(K16="In Progress",50%,0%)))</f>
        <v/>
      </c>
      <c r="N16" s="7" t="n"/>
    </row>
    <row r="17" ht="24" customHeight="1">
      <c r="A17" s="26" t="n"/>
      <c r="B17" s="30">
        <f>IF(A17="","",A17)</f>
        <v/>
      </c>
      <c r="C17" s="28" t="n"/>
      <c r="D17" s="28" t="n"/>
      <c r="E17" s="31">
        <f>IF(OR(C17="",D17=""),"",IFERROR((D17-C17)*24,""))</f>
        <v/>
      </c>
      <c r="F17" s="6" t="n"/>
      <c r="G17" s="6" t="n"/>
      <c r="H17" s="7" t="n"/>
      <c r="I17" s="6" t="n"/>
      <c r="J17" s="6" t="n"/>
      <c r="K17" s="6" t="n"/>
      <c r="L17" s="31">
        <f>IF(F17="","",IFERROR(VLOOKUP(F17,'Instructions'!$F$5:$G$13,2,FALSE),""))</f>
        <v/>
      </c>
      <c r="M17" s="11">
        <f>IF(K17="","",IF(K17="Completed",100%,IF(K17="In Progress",50%,0%)))</f>
        <v/>
      </c>
      <c r="N17" s="7" t="n"/>
    </row>
    <row r="18" ht="24" customHeight="1">
      <c r="A18" s="26" t="n"/>
      <c r="B18" s="27">
        <f>IF(A18="","",A18)</f>
        <v/>
      </c>
      <c r="C18" s="28" t="n"/>
      <c r="D18" s="28" t="n"/>
      <c r="E18" s="29">
        <f>IF(OR(C18="",D18=""),"",IFERROR((D18-C18)*24,""))</f>
        <v/>
      </c>
      <c r="F18" s="6" t="n"/>
      <c r="G18" s="6" t="n"/>
      <c r="H18" s="7" t="n"/>
      <c r="I18" s="6" t="n"/>
      <c r="J18" s="6" t="n"/>
      <c r="K18" s="6" t="n"/>
      <c r="L18" s="29">
        <f>IF(F18="","",IFERROR(VLOOKUP(F18,'Instructions'!$F$5:$G$13,2,FALSE),""))</f>
        <v/>
      </c>
      <c r="M18" s="8">
        <f>IF(K18="","",IF(K18="Completed",100%,IF(K18="In Progress",50%,0%)))</f>
        <v/>
      </c>
      <c r="N18" s="7" t="n"/>
    </row>
    <row r="19" ht="24" customHeight="1">
      <c r="A19" s="26" t="n"/>
      <c r="B19" s="30">
        <f>IF(A19="","",A19)</f>
        <v/>
      </c>
      <c r="C19" s="28" t="n"/>
      <c r="D19" s="28" t="n"/>
      <c r="E19" s="31">
        <f>IF(OR(C19="",D19=""),"",IFERROR((D19-C19)*24,""))</f>
        <v/>
      </c>
      <c r="F19" s="6" t="n"/>
      <c r="G19" s="6" t="n"/>
      <c r="H19" s="7" t="n"/>
      <c r="I19" s="6" t="n"/>
      <c r="J19" s="6" t="n"/>
      <c r="K19" s="6" t="n"/>
      <c r="L19" s="31">
        <f>IF(F19="","",IFERROR(VLOOKUP(F19,'Instructions'!$F$5:$G$13,2,FALSE),""))</f>
        <v/>
      </c>
      <c r="M19" s="11">
        <f>IF(K19="","",IF(K19="Completed",100%,IF(K19="In Progress",50%,0%)))</f>
        <v/>
      </c>
      <c r="N19" s="7" t="n"/>
    </row>
    <row r="20" ht="24" customHeight="1">
      <c r="A20" s="26" t="n"/>
      <c r="B20" s="27">
        <f>IF(A20="","",A20)</f>
        <v/>
      </c>
      <c r="C20" s="28" t="n"/>
      <c r="D20" s="28" t="n"/>
      <c r="E20" s="29">
        <f>IF(OR(C20="",D20=""),"",IFERROR((D20-C20)*24,""))</f>
        <v/>
      </c>
      <c r="F20" s="6" t="n"/>
      <c r="G20" s="6" t="n"/>
      <c r="H20" s="7" t="n"/>
      <c r="I20" s="6" t="n"/>
      <c r="J20" s="6" t="n"/>
      <c r="K20" s="6" t="n"/>
      <c r="L20" s="29">
        <f>IF(F20="","",IFERROR(VLOOKUP(F20,'Instructions'!$F$5:$G$13,2,FALSE),""))</f>
        <v/>
      </c>
      <c r="M20" s="8">
        <f>IF(K20="","",IF(K20="Completed",100%,IF(K20="In Progress",50%,0%)))</f>
        <v/>
      </c>
      <c r="N20" s="7" t="n"/>
    </row>
    <row r="21" ht="24" customHeight="1">
      <c r="A21" s="26" t="n"/>
      <c r="B21" s="30">
        <f>IF(A21="","",A21)</f>
        <v/>
      </c>
      <c r="C21" s="28" t="n"/>
      <c r="D21" s="28" t="n"/>
      <c r="E21" s="31">
        <f>IF(OR(C21="",D21=""),"",IFERROR((D21-C21)*24,""))</f>
        <v/>
      </c>
      <c r="F21" s="6" t="n"/>
      <c r="G21" s="6" t="n"/>
      <c r="H21" s="7" t="n"/>
      <c r="I21" s="6" t="n"/>
      <c r="J21" s="6" t="n"/>
      <c r="K21" s="6" t="n"/>
      <c r="L21" s="31">
        <f>IF(F21="","",IFERROR(VLOOKUP(F21,'Instructions'!$F$5:$G$13,2,FALSE),""))</f>
        <v/>
      </c>
      <c r="M21" s="11">
        <f>IF(K21="","",IF(K21="Completed",100%,IF(K21="In Progress",50%,0%)))</f>
        <v/>
      </c>
      <c r="N21" s="7" t="n"/>
    </row>
    <row r="22" ht="24" customHeight="1">
      <c r="A22" s="26" t="n"/>
      <c r="B22" s="27">
        <f>IF(A22="","",A22)</f>
        <v/>
      </c>
      <c r="C22" s="28" t="n"/>
      <c r="D22" s="28" t="n"/>
      <c r="E22" s="29">
        <f>IF(OR(C22="",D22=""),"",IFERROR((D22-C22)*24,""))</f>
        <v/>
      </c>
      <c r="F22" s="6" t="n"/>
      <c r="G22" s="6" t="n"/>
      <c r="H22" s="7" t="n"/>
      <c r="I22" s="6" t="n"/>
      <c r="J22" s="6" t="n"/>
      <c r="K22" s="6" t="n"/>
      <c r="L22" s="29">
        <f>IF(F22="","",IFERROR(VLOOKUP(F22,'Instructions'!$F$5:$G$13,2,FALSE),""))</f>
        <v/>
      </c>
      <c r="M22" s="8">
        <f>IF(K22="","",IF(K22="Completed",100%,IF(K22="In Progress",50%,0%)))</f>
        <v/>
      </c>
      <c r="N22" s="7" t="n"/>
    </row>
    <row r="23" ht="24" customHeight="1">
      <c r="A23" s="26" t="n"/>
      <c r="B23" s="30">
        <f>IF(A23="","",A23)</f>
        <v/>
      </c>
      <c r="C23" s="28" t="n"/>
      <c r="D23" s="28" t="n"/>
      <c r="E23" s="31">
        <f>IF(OR(C23="",D23=""),"",IFERROR((D23-C23)*24,""))</f>
        <v/>
      </c>
      <c r="F23" s="6" t="n"/>
      <c r="G23" s="6" t="n"/>
      <c r="H23" s="7" t="n"/>
      <c r="I23" s="6" t="n"/>
      <c r="J23" s="6" t="n"/>
      <c r="K23" s="6" t="n"/>
      <c r="L23" s="31">
        <f>IF(F23="","",IFERROR(VLOOKUP(F23,'Instructions'!$F$5:$G$13,2,FALSE),""))</f>
        <v/>
      </c>
      <c r="M23" s="11">
        <f>IF(K23="","",IF(K23="Completed",100%,IF(K23="In Progress",50%,0%)))</f>
        <v/>
      </c>
      <c r="N23" s="7" t="n"/>
    </row>
    <row r="24" ht="24" customHeight="1">
      <c r="A24" s="26" t="n"/>
      <c r="B24" s="27">
        <f>IF(A24="","",A24)</f>
        <v/>
      </c>
      <c r="C24" s="28" t="n"/>
      <c r="D24" s="28" t="n"/>
      <c r="E24" s="29">
        <f>IF(OR(C24="",D24=""),"",IFERROR((D24-C24)*24,""))</f>
        <v/>
      </c>
      <c r="F24" s="6" t="n"/>
      <c r="G24" s="6" t="n"/>
      <c r="H24" s="7" t="n"/>
      <c r="I24" s="6" t="n"/>
      <c r="J24" s="6" t="n"/>
      <c r="K24" s="6" t="n"/>
      <c r="L24" s="29">
        <f>IF(F24="","",IFERROR(VLOOKUP(F24,'Instructions'!$F$5:$G$13,2,FALSE),""))</f>
        <v/>
      </c>
      <c r="M24" s="8">
        <f>IF(K24="","",IF(K24="Completed",100%,IF(K24="In Progress",50%,0%)))</f>
        <v/>
      </c>
      <c r="N24" s="7" t="n"/>
    </row>
    <row r="25" ht="24" customHeight="1">
      <c r="A25" s="26" t="n"/>
      <c r="B25" s="30">
        <f>IF(A25="","",A25)</f>
        <v/>
      </c>
      <c r="C25" s="28" t="n"/>
      <c r="D25" s="28" t="n"/>
      <c r="E25" s="31">
        <f>IF(OR(C25="",D25=""),"",IFERROR((D25-C25)*24,""))</f>
        <v/>
      </c>
      <c r="F25" s="6" t="n"/>
      <c r="G25" s="6" t="n"/>
      <c r="H25" s="7" t="n"/>
      <c r="I25" s="6" t="n"/>
      <c r="J25" s="6" t="n"/>
      <c r="K25" s="6" t="n"/>
      <c r="L25" s="31">
        <f>IF(F25="","",IFERROR(VLOOKUP(F25,'Instructions'!$F$5:$G$13,2,FALSE),""))</f>
        <v/>
      </c>
      <c r="M25" s="11">
        <f>IF(K25="","",IF(K25="Completed",100%,IF(K25="In Progress",50%,0%)))</f>
        <v/>
      </c>
      <c r="N25" s="7" t="n"/>
    </row>
    <row r="26" ht="24" customHeight="1">
      <c r="A26" s="26" t="n"/>
      <c r="B26" s="27">
        <f>IF(A26="","",A26)</f>
        <v/>
      </c>
      <c r="C26" s="28" t="n"/>
      <c r="D26" s="28" t="n"/>
      <c r="E26" s="29">
        <f>IF(OR(C26="",D26=""),"",IFERROR((D26-C26)*24,""))</f>
        <v/>
      </c>
      <c r="F26" s="6" t="n"/>
      <c r="G26" s="6" t="n"/>
      <c r="H26" s="7" t="n"/>
      <c r="I26" s="6" t="n"/>
      <c r="J26" s="6" t="n"/>
      <c r="K26" s="6" t="n"/>
      <c r="L26" s="29">
        <f>IF(F26="","",IFERROR(VLOOKUP(F26,'Instructions'!$F$5:$G$13,2,FALSE),""))</f>
        <v/>
      </c>
      <c r="M26" s="8">
        <f>IF(K26="","",IF(K26="Completed",100%,IF(K26="In Progress",50%,0%)))</f>
        <v/>
      </c>
      <c r="N26" s="7" t="n"/>
    </row>
    <row r="27" ht="24" customHeight="1">
      <c r="A27" s="26" t="n"/>
      <c r="B27" s="30">
        <f>IF(A27="","",A27)</f>
        <v/>
      </c>
      <c r="C27" s="28" t="n"/>
      <c r="D27" s="28" t="n"/>
      <c r="E27" s="31">
        <f>IF(OR(C27="",D27=""),"",IFERROR((D27-C27)*24,""))</f>
        <v/>
      </c>
      <c r="F27" s="6" t="n"/>
      <c r="G27" s="6" t="n"/>
      <c r="H27" s="7" t="n"/>
      <c r="I27" s="6" t="n"/>
      <c r="J27" s="6" t="n"/>
      <c r="K27" s="6" t="n"/>
      <c r="L27" s="31">
        <f>IF(F27="","",IFERROR(VLOOKUP(F27,'Instructions'!$F$5:$G$13,2,FALSE),""))</f>
        <v/>
      </c>
      <c r="M27" s="11">
        <f>IF(K27="","",IF(K27="Completed",100%,IF(K27="In Progress",50%,0%)))</f>
        <v/>
      </c>
      <c r="N27" s="7" t="n"/>
    </row>
    <row r="28" ht="24" customHeight="1">
      <c r="A28" s="26" t="n"/>
      <c r="B28" s="27">
        <f>IF(A28="","",A28)</f>
        <v/>
      </c>
      <c r="C28" s="28" t="n"/>
      <c r="D28" s="28" t="n"/>
      <c r="E28" s="29">
        <f>IF(OR(C28="",D28=""),"",IFERROR((D28-C28)*24,""))</f>
        <v/>
      </c>
      <c r="F28" s="6" t="n"/>
      <c r="G28" s="6" t="n"/>
      <c r="H28" s="7" t="n"/>
      <c r="I28" s="6" t="n"/>
      <c r="J28" s="6" t="n"/>
      <c r="K28" s="6" t="n"/>
      <c r="L28" s="29">
        <f>IF(F28="","",IFERROR(VLOOKUP(F28,'Instructions'!$F$5:$G$13,2,FALSE),""))</f>
        <v/>
      </c>
      <c r="M28" s="8">
        <f>IF(K28="","",IF(K28="Completed",100%,IF(K28="In Progress",50%,0%)))</f>
        <v/>
      </c>
      <c r="N28" s="7" t="n"/>
    </row>
    <row r="29" ht="24" customHeight="1">
      <c r="A29" s="26" t="n"/>
      <c r="B29" s="30">
        <f>IF(A29="","",A29)</f>
        <v/>
      </c>
      <c r="C29" s="28" t="n"/>
      <c r="D29" s="28" t="n"/>
      <c r="E29" s="31">
        <f>IF(OR(C29="",D29=""),"",IFERROR((D29-C29)*24,""))</f>
        <v/>
      </c>
      <c r="F29" s="6" t="n"/>
      <c r="G29" s="6" t="n"/>
      <c r="H29" s="7" t="n"/>
      <c r="I29" s="6" t="n"/>
      <c r="J29" s="6" t="n"/>
      <c r="K29" s="6" t="n"/>
      <c r="L29" s="31">
        <f>IF(F29="","",IFERROR(VLOOKUP(F29,'Instructions'!$F$5:$G$13,2,FALSE),""))</f>
        <v/>
      </c>
      <c r="M29" s="11">
        <f>IF(K29="","",IF(K29="Completed",100%,IF(K29="In Progress",50%,0%)))</f>
        <v/>
      </c>
      <c r="N29" s="7" t="n"/>
    </row>
    <row r="30" ht="24" customHeight="1">
      <c r="A30" s="26" t="n"/>
      <c r="B30" s="27">
        <f>IF(A30="","",A30)</f>
        <v/>
      </c>
      <c r="C30" s="28" t="n"/>
      <c r="D30" s="28" t="n"/>
      <c r="E30" s="29">
        <f>IF(OR(C30="",D30=""),"",IFERROR((D30-C30)*24,""))</f>
        <v/>
      </c>
      <c r="F30" s="6" t="n"/>
      <c r="G30" s="6" t="n"/>
      <c r="H30" s="7" t="n"/>
      <c r="I30" s="6" t="n"/>
      <c r="J30" s="6" t="n"/>
      <c r="K30" s="6" t="n"/>
      <c r="L30" s="29">
        <f>IF(F30="","",IFERROR(VLOOKUP(F30,'Instructions'!$F$5:$G$13,2,FALSE),""))</f>
        <v/>
      </c>
      <c r="M30" s="8">
        <f>IF(K30="","",IF(K30="Completed",100%,IF(K30="In Progress",50%,0%)))</f>
        <v/>
      </c>
      <c r="N30" s="7" t="n"/>
    </row>
    <row r="31" ht="24" customHeight="1">
      <c r="A31" s="26" t="n"/>
      <c r="B31" s="30">
        <f>IF(A31="","",A31)</f>
        <v/>
      </c>
      <c r="C31" s="28" t="n"/>
      <c r="D31" s="28" t="n"/>
      <c r="E31" s="31">
        <f>IF(OR(C31="",D31=""),"",IFERROR((D31-C31)*24,""))</f>
        <v/>
      </c>
      <c r="F31" s="6" t="n"/>
      <c r="G31" s="6" t="n"/>
      <c r="H31" s="7" t="n"/>
      <c r="I31" s="6" t="n"/>
      <c r="J31" s="6" t="n"/>
      <c r="K31" s="6" t="n"/>
      <c r="L31" s="31">
        <f>IF(F31="","",IFERROR(VLOOKUP(F31,'Instructions'!$F$5:$G$13,2,FALSE),""))</f>
        <v/>
      </c>
      <c r="M31" s="11">
        <f>IF(K31="","",IF(K31="Completed",100%,IF(K31="In Progress",50%,0%)))</f>
        <v/>
      </c>
      <c r="N31" s="7" t="n"/>
    </row>
    <row r="32" ht="24" customHeight="1">
      <c r="A32" s="26" t="n"/>
      <c r="B32" s="27">
        <f>IF(A32="","",A32)</f>
        <v/>
      </c>
      <c r="C32" s="28" t="n"/>
      <c r="D32" s="28" t="n"/>
      <c r="E32" s="29">
        <f>IF(OR(C32="",D32=""),"",IFERROR((D32-C32)*24,""))</f>
        <v/>
      </c>
      <c r="F32" s="6" t="n"/>
      <c r="G32" s="6" t="n"/>
      <c r="H32" s="7" t="n"/>
      <c r="I32" s="6" t="n"/>
      <c r="J32" s="6" t="n"/>
      <c r="K32" s="6" t="n"/>
      <c r="L32" s="29">
        <f>IF(F32="","",IFERROR(VLOOKUP(F32,'Instructions'!$F$5:$G$13,2,FALSE),""))</f>
        <v/>
      </c>
      <c r="M32" s="8">
        <f>IF(K32="","",IF(K32="Completed",100%,IF(K32="In Progress",50%,0%)))</f>
        <v/>
      </c>
      <c r="N32" s="7" t="n"/>
    </row>
    <row r="33" ht="24" customHeight="1">
      <c r="A33" s="26" t="n"/>
      <c r="B33" s="30">
        <f>IF(A33="","",A33)</f>
        <v/>
      </c>
      <c r="C33" s="28" t="n"/>
      <c r="D33" s="28" t="n"/>
      <c r="E33" s="31">
        <f>IF(OR(C33="",D33=""),"",IFERROR((D33-C33)*24,""))</f>
        <v/>
      </c>
      <c r="F33" s="6" t="n"/>
      <c r="G33" s="6" t="n"/>
      <c r="H33" s="7" t="n"/>
      <c r="I33" s="6" t="n"/>
      <c r="J33" s="6" t="n"/>
      <c r="K33" s="6" t="n"/>
      <c r="L33" s="31">
        <f>IF(F33="","",IFERROR(VLOOKUP(F33,'Instructions'!$F$5:$G$13,2,FALSE),""))</f>
        <v/>
      </c>
      <c r="M33" s="11">
        <f>IF(K33="","",IF(K33="Completed",100%,IF(K33="In Progress",50%,0%)))</f>
        <v/>
      </c>
      <c r="N33" s="7" t="n"/>
    </row>
    <row r="34" ht="24" customHeight="1">
      <c r="A34" s="26" t="n"/>
      <c r="B34" s="27">
        <f>IF(A34="","",A34)</f>
        <v/>
      </c>
      <c r="C34" s="28" t="n"/>
      <c r="D34" s="28" t="n"/>
      <c r="E34" s="29">
        <f>IF(OR(C34="",D34=""),"",IFERROR((D34-C34)*24,""))</f>
        <v/>
      </c>
      <c r="F34" s="6" t="n"/>
      <c r="G34" s="6" t="n"/>
      <c r="H34" s="7" t="n"/>
      <c r="I34" s="6" t="n"/>
      <c r="J34" s="6" t="n"/>
      <c r="K34" s="6" t="n"/>
      <c r="L34" s="29">
        <f>IF(F34="","",IFERROR(VLOOKUP(F34,'Instructions'!$F$5:$G$13,2,FALSE),""))</f>
        <v/>
      </c>
      <c r="M34" s="8">
        <f>IF(K34="","",IF(K34="Completed",100%,IF(K34="In Progress",50%,0%)))</f>
        <v/>
      </c>
      <c r="N34" s="7" t="n"/>
    </row>
    <row r="35" ht="24" customHeight="1">
      <c r="A35" s="26" t="n"/>
      <c r="B35" s="30">
        <f>IF(A35="","",A35)</f>
        <v/>
      </c>
      <c r="C35" s="28" t="n"/>
      <c r="D35" s="28" t="n"/>
      <c r="E35" s="31">
        <f>IF(OR(C35="",D35=""),"",IFERROR((D35-C35)*24,""))</f>
        <v/>
      </c>
      <c r="F35" s="6" t="n"/>
      <c r="G35" s="6" t="n"/>
      <c r="H35" s="7" t="n"/>
      <c r="I35" s="6" t="n"/>
      <c r="J35" s="6" t="n"/>
      <c r="K35" s="6" t="n"/>
      <c r="L35" s="31">
        <f>IF(F35="","",IFERROR(VLOOKUP(F35,'Instructions'!$F$5:$G$13,2,FALSE),""))</f>
        <v/>
      </c>
      <c r="M35" s="11">
        <f>IF(K35="","",IF(K35="Completed",100%,IF(K35="In Progress",50%,0%)))</f>
        <v/>
      </c>
      <c r="N35" s="7" t="n"/>
    </row>
    <row r="36" ht="24" customHeight="1">
      <c r="A36" s="26" t="n"/>
      <c r="B36" s="27">
        <f>IF(A36="","",A36)</f>
        <v/>
      </c>
      <c r="C36" s="28" t="n"/>
      <c r="D36" s="28" t="n"/>
      <c r="E36" s="29">
        <f>IF(OR(C36="",D36=""),"",IFERROR((D36-C36)*24,""))</f>
        <v/>
      </c>
      <c r="F36" s="6" t="n"/>
      <c r="G36" s="6" t="n"/>
      <c r="H36" s="7" t="n"/>
      <c r="I36" s="6" t="n"/>
      <c r="J36" s="6" t="n"/>
      <c r="K36" s="6" t="n"/>
      <c r="L36" s="29">
        <f>IF(F36="","",IFERROR(VLOOKUP(F36,'Instructions'!$F$5:$G$13,2,FALSE),""))</f>
        <v/>
      </c>
      <c r="M36" s="8">
        <f>IF(K36="","",IF(K36="Completed",100%,IF(K36="In Progress",50%,0%)))</f>
        <v/>
      </c>
      <c r="N36" s="7" t="n"/>
    </row>
    <row r="37" ht="24" customHeight="1">
      <c r="A37" s="26" t="n"/>
      <c r="B37" s="30">
        <f>IF(A37="","",A37)</f>
        <v/>
      </c>
      <c r="C37" s="28" t="n"/>
      <c r="D37" s="28" t="n"/>
      <c r="E37" s="31">
        <f>IF(OR(C37="",D37=""),"",IFERROR((D37-C37)*24,""))</f>
        <v/>
      </c>
      <c r="F37" s="6" t="n"/>
      <c r="G37" s="6" t="n"/>
      <c r="H37" s="7" t="n"/>
      <c r="I37" s="6" t="n"/>
      <c r="J37" s="6" t="n"/>
      <c r="K37" s="6" t="n"/>
      <c r="L37" s="31">
        <f>IF(F37="","",IFERROR(VLOOKUP(F37,'Instructions'!$F$5:$G$13,2,FALSE),""))</f>
        <v/>
      </c>
      <c r="M37" s="11">
        <f>IF(K37="","",IF(K37="Completed",100%,IF(K37="In Progress",50%,0%)))</f>
        <v/>
      </c>
      <c r="N37" s="7" t="n"/>
    </row>
    <row r="38" ht="24" customHeight="1">
      <c r="A38" s="26" t="n"/>
      <c r="B38" s="27">
        <f>IF(A38="","",A38)</f>
        <v/>
      </c>
      <c r="C38" s="28" t="n"/>
      <c r="D38" s="28" t="n"/>
      <c r="E38" s="29">
        <f>IF(OR(C38="",D38=""),"",IFERROR((D38-C38)*24,""))</f>
        <v/>
      </c>
      <c r="F38" s="6" t="n"/>
      <c r="G38" s="6" t="n"/>
      <c r="H38" s="7" t="n"/>
      <c r="I38" s="6" t="n"/>
      <c r="J38" s="6" t="n"/>
      <c r="K38" s="6" t="n"/>
      <c r="L38" s="29">
        <f>IF(F38="","",IFERROR(VLOOKUP(F38,'Instructions'!$F$5:$G$13,2,FALSE),""))</f>
        <v/>
      </c>
      <c r="M38" s="8">
        <f>IF(K38="","",IF(K38="Completed",100%,IF(K38="In Progress",50%,0%)))</f>
        <v/>
      </c>
      <c r="N38" s="7" t="n"/>
    </row>
    <row r="39" ht="24" customHeight="1">
      <c r="A39" s="26" t="n"/>
      <c r="B39" s="30">
        <f>IF(A39="","",A39)</f>
        <v/>
      </c>
      <c r="C39" s="28" t="n"/>
      <c r="D39" s="28" t="n"/>
      <c r="E39" s="31">
        <f>IF(OR(C39="",D39=""),"",IFERROR((D39-C39)*24,""))</f>
        <v/>
      </c>
      <c r="F39" s="6" t="n"/>
      <c r="G39" s="6" t="n"/>
      <c r="H39" s="7" t="n"/>
      <c r="I39" s="6" t="n"/>
      <c r="J39" s="6" t="n"/>
      <c r="K39" s="6" t="n"/>
      <c r="L39" s="31">
        <f>IF(F39="","",IFERROR(VLOOKUP(F39,'Instructions'!$F$5:$G$13,2,FALSE),""))</f>
        <v/>
      </c>
      <c r="M39" s="11">
        <f>IF(K39="","",IF(K39="Completed",100%,IF(K39="In Progress",50%,0%)))</f>
        <v/>
      </c>
      <c r="N39" s="7" t="n"/>
    </row>
    <row r="40" ht="24" customHeight="1">
      <c r="A40" s="26" t="n"/>
      <c r="B40" s="27">
        <f>IF(A40="","",A40)</f>
        <v/>
      </c>
      <c r="C40" s="28" t="n"/>
      <c r="D40" s="28" t="n"/>
      <c r="E40" s="29">
        <f>IF(OR(C40="",D40=""),"",IFERROR((D40-C40)*24,""))</f>
        <v/>
      </c>
      <c r="F40" s="6" t="n"/>
      <c r="G40" s="6" t="n"/>
      <c r="H40" s="7" t="n"/>
      <c r="I40" s="6" t="n"/>
      <c r="J40" s="6" t="n"/>
      <c r="K40" s="6" t="n"/>
      <c r="L40" s="29">
        <f>IF(F40="","",IFERROR(VLOOKUP(F40,'Instructions'!$F$5:$G$13,2,FALSE),""))</f>
        <v/>
      </c>
      <c r="M40" s="8">
        <f>IF(K40="","",IF(K40="Completed",100%,IF(K40="In Progress",50%,0%)))</f>
        <v/>
      </c>
      <c r="N40" s="7" t="n"/>
    </row>
    <row r="41" ht="24" customHeight="1">
      <c r="A41" s="26" t="n"/>
      <c r="B41" s="30">
        <f>IF(A41="","",A41)</f>
        <v/>
      </c>
      <c r="C41" s="28" t="n"/>
      <c r="D41" s="28" t="n"/>
      <c r="E41" s="31">
        <f>IF(OR(C41="",D41=""),"",IFERROR((D41-C41)*24,""))</f>
        <v/>
      </c>
      <c r="F41" s="6" t="n"/>
      <c r="G41" s="6" t="n"/>
      <c r="H41" s="7" t="n"/>
      <c r="I41" s="6" t="n"/>
      <c r="J41" s="6" t="n"/>
      <c r="K41" s="6" t="n"/>
      <c r="L41" s="31">
        <f>IF(F41="","",IFERROR(VLOOKUP(F41,'Instructions'!$F$5:$G$13,2,FALSE),""))</f>
        <v/>
      </c>
      <c r="M41" s="11">
        <f>IF(K41="","",IF(K41="Completed",100%,IF(K41="In Progress",50%,0%)))</f>
        <v/>
      </c>
      <c r="N41" s="7" t="n"/>
    </row>
    <row r="42" ht="24" customHeight="1">
      <c r="A42" s="26" t="n"/>
      <c r="B42" s="27">
        <f>IF(A42="","",A42)</f>
        <v/>
      </c>
      <c r="C42" s="28" t="n"/>
      <c r="D42" s="28" t="n"/>
      <c r="E42" s="29">
        <f>IF(OR(C42="",D42=""),"",IFERROR((D42-C42)*24,""))</f>
        <v/>
      </c>
      <c r="F42" s="6" t="n"/>
      <c r="G42" s="6" t="n"/>
      <c r="H42" s="7" t="n"/>
      <c r="I42" s="6" t="n"/>
      <c r="J42" s="6" t="n"/>
      <c r="K42" s="6" t="n"/>
      <c r="L42" s="29">
        <f>IF(F42="","",IFERROR(VLOOKUP(F42,'Instructions'!$F$5:$G$13,2,FALSE),""))</f>
        <v/>
      </c>
      <c r="M42" s="8">
        <f>IF(K42="","",IF(K42="Completed",100%,IF(K42="In Progress",50%,0%)))</f>
        <v/>
      </c>
      <c r="N42" s="7" t="n"/>
    </row>
    <row r="43" ht="24" customHeight="1">
      <c r="A43" s="26" t="n"/>
      <c r="B43" s="30">
        <f>IF(A43="","",A43)</f>
        <v/>
      </c>
      <c r="C43" s="28" t="n"/>
      <c r="D43" s="28" t="n"/>
      <c r="E43" s="31">
        <f>IF(OR(C43="",D43=""),"",IFERROR((D43-C43)*24,""))</f>
        <v/>
      </c>
      <c r="F43" s="6" t="n"/>
      <c r="G43" s="6" t="n"/>
      <c r="H43" s="7" t="n"/>
      <c r="I43" s="6" t="n"/>
      <c r="J43" s="6" t="n"/>
      <c r="K43" s="6" t="n"/>
      <c r="L43" s="31">
        <f>IF(F43="","",IFERROR(VLOOKUP(F43,'Instructions'!$F$5:$G$13,2,FALSE),""))</f>
        <v/>
      </c>
      <c r="M43" s="11">
        <f>IF(K43="","",IF(K43="Completed",100%,IF(K43="In Progress",50%,0%)))</f>
        <v/>
      </c>
      <c r="N43" s="7" t="n"/>
    </row>
    <row r="44" ht="24" customHeight="1">
      <c r="A44" s="26" t="n"/>
      <c r="B44" s="27">
        <f>IF(A44="","",A44)</f>
        <v/>
      </c>
      <c r="C44" s="28" t="n"/>
      <c r="D44" s="28" t="n"/>
      <c r="E44" s="29">
        <f>IF(OR(C44="",D44=""),"",IFERROR((D44-C44)*24,""))</f>
        <v/>
      </c>
      <c r="F44" s="6" t="n"/>
      <c r="G44" s="6" t="n"/>
      <c r="H44" s="7" t="n"/>
      <c r="I44" s="6" t="n"/>
      <c r="J44" s="6" t="n"/>
      <c r="K44" s="6" t="n"/>
      <c r="L44" s="29">
        <f>IF(F44="","",IFERROR(VLOOKUP(F44,'Instructions'!$F$5:$G$13,2,FALSE),""))</f>
        <v/>
      </c>
      <c r="M44" s="8">
        <f>IF(K44="","",IF(K44="Completed",100%,IF(K44="In Progress",50%,0%)))</f>
        <v/>
      </c>
      <c r="N44" s="7" t="n"/>
    </row>
    <row r="45" ht="24" customHeight="1">
      <c r="A45" s="26" t="n"/>
      <c r="B45" s="30">
        <f>IF(A45="","",A45)</f>
        <v/>
      </c>
      <c r="C45" s="28" t="n"/>
      <c r="D45" s="28" t="n"/>
      <c r="E45" s="31">
        <f>IF(OR(C45="",D45=""),"",IFERROR((D45-C45)*24,""))</f>
        <v/>
      </c>
      <c r="F45" s="6" t="n"/>
      <c r="G45" s="6" t="n"/>
      <c r="H45" s="7" t="n"/>
      <c r="I45" s="6" t="n"/>
      <c r="J45" s="6" t="n"/>
      <c r="K45" s="6" t="n"/>
      <c r="L45" s="31">
        <f>IF(F45="","",IFERROR(VLOOKUP(F45,'Instructions'!$F$5:$G$13,2,FALSE),""))</f>
        <v/>
      </c>
      <c r="M45" s="11">
        <f>IF(K45="","",IF(K45="Completed",100%,IF(K45="In Progress",50%,0%)))</f>
        <v/>
      </c>
      <c r="N45" s="7" t="n"/>
    </row>
    <row r="46" ht="24" customHeight="1">
      <c r="A46" s="26" t="n"/>
      <c r="B46" s="27">
        <f>IF(A46="","",A46)</f>
        <v/>
      </c>
      <c r="C46" s="28" t="n"/>
      <c r="D46" s="28" t="n"/>
      <c r="E46" s="29">
        <f>IF(OR(C46="",D46=""),"",IFERROR((D46-C46)*24,""))</f>
        <v/>
      </c>
      <c r="F46" s="6" t="n"/>
      <c r="G46" s="6" t="n"/>
      <c r="H46" s="7" t="n"/>
      <c r="I46" s="6" t="n"/>
      <c r="J46" s="6" t="n"/>
      <c r="K46" s="6" t="n"/>
      <c r="L46" s="29">
        <f>IF(F46="","",IFERROR(VLOOKUP(F46,'Instructions'!$F$5:$G$13,2,FALSE),""))</f>
        <v/>
      </c>
      <c r="M46" s="8">
        <f>IF(K46="","",IF(K46="Completed",100%,IF(K46="In Progress",50%,0%)))</f>
        <v/>
      </c>
      <c r="N46" s="7" t="n"/>
    </row>
    <row r="47" ht="24" customHeight="1">
      <c r="A47" s="26" t="n"/>
      <c r="B47" s="30">
        <f>IF(A47="","",A47)</f>
        <v/>
      </c>
      <c r="C47" s="28" t="n"/>
      <c r="D47" s="28" t="n"/>
      <c r="E47" s="31">
        <f>IF(OR(C47="",D47=""),"",IFERROR((D47-C47)*24,""))</f>
        <v/>
      </c>
      <c r="F47" s="6" t="n"/>
      <c r="G47" s="6" t="n"/>
      <c r="H47" s="7" t="n"/>
      <c r="I47" s="6" t="n"/>
      <c r="J47" s="6" t="n"/>
      <c r="K47" s="6" t="n"/>
      <c r="L47" s="31">
        <f>IF(F47="","",IFERROR(VLOOKUP(F47,'Instructions'!$F$5:$G$13,2,FALSE),""))</f>
        <v/>
      </c>
      <c r="M47" s="11">
        <f>IF(K47="","",IF(K47="Completed",100%,IF(K47="In Progress",50%,0%)))</f>
        <v/>
      </c>
      <c r="N47" s="7" t="n"/>
    </row>
    <row r="48" ht="24" customHeight="1">
      <c r="A48" s="26" t="n"/>
      <c r="B48" s="27">
        <f>IF(A48="","",A48)</f>
        <v/>
      </c>
      <c r="C48" s="28" t="n"/>
      <c r="D48" s="28" t="n"/>
      <c r="E48" s="29">
        <f>IF(OR(C48="",D48=""),"",IFERROR((D48-C48)*24,""))</f>
        <v/>
      </c>
      <c r="F48" s="6" t="n"/>
      <c r="G48" s="6" t="n"/>
      <c r="H48" s="7" t="n"/>
      <c r="I48" s="6" t="n"/>
      <c r="J48" s="6" t="n"/>
      <c r="K48" s="6" t="n"/>
      <c r="L48" s="29">
        <f>IF(F48="","",IFERROR(VLOOKUP(F48,'Instructions'!$F$5:$G$13,2,FALSE),""))</f>
        <v/>
      </c>
      <c r="M48" s="8">
        <f>IF(K48="","",IF(K48="Completed",100%,IF(K48="In Progress",50%,0%)))</f>
        <v/>
      </c>
      <c r="N48" s="7" t="n"/>
    </row>
    <row r="49" ht="24" customHeight="1">
      <c r="A49" s="26" t="n"/>
      <c r="B49" s="30">
        <f>IF(A49="","",A49)</f>
        <v/>
      </c>
      <c r="C49" s="28" t="n"/>
      <c r="D49" s="28" t="n"/>
      <c r="E49" s="31">
        <f>IF(OR(C49="",D49=""),"",IFERROR((D49-C49)*24,""))</f>
        <v/>
      </c>
      <c r="F49" s="6" t="n"/>
      <c r="G49" s="6" t="n"/>
      <c r="H49" s="7" t="n"/>
      <c r="I49" s="6" t="n"/>
      <c r="J49" s="6" t="n"/>
      <c r="K49" s="6" t="n"/>
      <c r="L49" s="31">
        <f>IF(F49="","",IFERROR(VLOOKUP(F49,'Instructions'!$F$5:$G$13,2,FALSE),""))</f>
        <v/>
      </c>
      <c r="M49" s="11">
        <f>IF(K49="","",IF(K49="Completed",100%,IF(K49="In Progress",50%,0%)))</f>
        <v/>
      </c>
      <c r="N49" s="7" t="n"/>
    </row>
    <row r="50" ht="24" customHeight="1">
      <c r="A50" s="26" t="n"/>
      <c r="B50" s="27">
        <f>IF(A50="","",A50)</f>
        <v/>
      </c>
      <c r="C50" s="28" t="n"/>
      <c r="D50" s="28" t="n"/>
      <c r="E50" s="29">
        <f>IF(OR(C50="",D50=""),"",IFERROR((D50-C50)*24,""))</f>
        <v/>
      </c>
      <c r="F50" s="6" t="n"/>
      <c r="G50" s="6" t="n"/>
      <c r="H50" s="7" t="n"/>
      <c r="I50" s="6" t="n"/>
      <c r="J50" s="6" t="n"/>
      <c r="K50" s="6" t="n"/>
      <c r="L50" s="29">
        <f>IF(F50="","",IFERROR(VLOOKUP(F50,'Instructions'!$F$5:$G$13,2,FALSE),""))</f>
        <v/>
      </c>
      <c r="M50" s="8">
        <f>IF(K50="","",IF(K50="Completed",100%,IF(K50="In Progress",50%,0%)))</f>
        <v/>
      </c>
      <c r="N50" s="7" t="n"/>
    </row>
    <row r="51" ht="24" customHeight="1">
      <c r="A51" s="26" t="n"/>
      <c r="B51" s="30">
        <f>IF(A51="","",A51)</f>
        <v/>
      </c>
      <c r="C51" s="28" t="n"/>
      <c r="D51" s="28" t="n"/>
      <c r="E51" s="31">
        <f>IF(OR(C51="",D51=""),"",IFERROR((D51-C51)*24,""))</f>
        <v/>
      </c>
      <c r="F51" s="6" t="n"/>
      <c r="G51" s="6" t="n"/>
      <c r="H51" s="7" t="n"/>
      <c r="I51" s="6" t="n"/>
      <c r="J51" s="6" t="n"/>
      <c r="K51" s="6" t="n"/>
      <c r="L51" s="31">
        <f>IF(F51="","",IFERROR(VLOOKUP(F51,'Instructions'!$F$5:$G$13,2,FALSE),""))</f>
        <v/>
      </c>
      <c r="M51" s="11">
        <f>IF(K51="","",IF(K51="Completed",100%,IF(K51="In Progress",50%,0%)))</f>
        <v/>
      </c>
      <c r="N51" s="7" t="n"/>
    </row>
    <row r="52" ht="24" customHeight="1">
      <c r="A52" s="26" t="n"/>
      <c r="B52" s="27">
        <f>IF(A52="","",A52)</f>
        <v/>
      </c>
      <c r="C52" s="28" t="n"/>
      <c r="D52" s="28" t="n"/>
      <c r="E52" s="29">
        <f>IF(OR(C52="",D52=""),"",IFERROR((D52-C52)*24,""))</f>
        <v/>
      </c>
      <c r="F52" s="6" t="n"/>
      <c r="G52" s="6" t="n"/>
      <c r="H52" s="7" t="n"/>
      <c r="I52" s="6" t="n"/>
      <c r="J52" s="6" t="n"/>
      <c r="K52" s="6" t="n"/>
      <c r="L52" s="29">
        <f>IF(F52="","",IFERROR(VLOOKUP(F52,'Instructions'!$F$5:$G$13,2,FALSE),""))</f>
        <v/>
      </c>
      <c r="M52" s="8">
        <f>IF(K52="","",IF(K52="Completed",100%,IF(K52="In Progress",50%,0%)))</f>
        <v/>
      </c>
      <c r="N52" s="7" t="n"/>
    </row>
    <row r="53" ht="24" customHeight="1">
      <c r="A53" s="26" t="n"/>
      <c r="B53" s="30">
        <f>IF(A53="","",A53)</f>
        <v/>
      </c>
      <c r="C53" s="28" t="n"/>
      <c r="D53" s="28" t="n"/>
      <c r="E53" s="31">
        <f>IF(OR(C53="",D53=""),"",IFERROR((D53-C53)*24,""))</f>
        <v/>
      </c>
      <c r="F53" s="6" t="n"/>
      <c r="G53" s="6" t="n"/>
      <c r="H53" s="7" t="n"/>
      <c r="I53" s="6" t="n"/>
      <c r="J53" s="6" t="n"/>
      <c r="K53" s="6" t="n"/>
      <c r="L53" s="31">
        <f>IF(F53="","",IFERROR(VLOOKUP(F53,'Instructions'!$F$5:$G$13,2,FALSE),""))</f>
        <v/>
      </c>
      <c r="M53" s="11">
        <f>IF(K53="","",IF(K53="Completed",100%,IF(K53="In Progress",50%,0%)))</f>
        <v/>
      </c>
      <c r="N53" s="7" t="n"/>
    </row>
    <row r="54" ht="24" customHeight="1">
      <c r="A54" s="26" t="n"/>
      <c r="B54" s="27">
        <f>IF(A54="","",A54)</f>
        <v/>
      </c>
      <c r="C54" s="28" t="n"/>
      <c r="D54" s="28" t="n"/>
      <c r="E54" s="29">
        <f>IF(OR(C54="",D54=""),"",IFERROR((D54-C54)*24,""))</f>
        <v/>
      </c>
      <c r="F54" s="6" t="n"/>
      <c r="G54" s="6" t="n"/>
      <c r="H54" s="7" t="n"/>
      <c r="I54" s="6" t="n"/>
      <c r="J54" s="6" t="n"/>
      <c r="K54" s="6" t="n"/>
      <c r="L54" s="29">
        <f>IF(F54="","",IFERROR(VLOOKUP(F54,'Instructions'!$F$5:$G$13,2,FALSE),""))</f>
        <v/>
      </c>
      <c r="M54" s="8">
        <f>IF(K54="","",IF(K54="Completed",100%,IF(K54="In Progress",50%,0%)))</f>
        <v/>
      </c>
      <c r="N54" s="7" t="n"/>
    </row>
    <row r="55" ht="24" customHeight="1">
      <c r="A55" s="26" t="n"/>
      <c r="B55" s="30">
        <f>IF(A55="","",A55)</f>
        <v/>
      </c>
      <c r="C55" s="28" t="n"/>
      <c r="D55" s="28" t="n"/>
      <c r="E55" s="31">
        <f>IF(OR(C55="",D55=""),"",IFERROR((D55-C55)*24,""))</f>
        <v/>
      </c>
      <c r="F55" s="6" t="n"/>
      <c r="G55" s="6" t="n"/>
      <c r="H55" s="7" t="n"/>
      <c r="I55" s="6" t="n"/>
      <c r="J55" s="6" t="n"/>
      <c r="K55" s="6" t="n"/>
      <c r="L55" s="31">
        <f>IF(F55="","",IFERROR(VLOOKUP(F55,'Instructions'!$F$5:$G$13,2,FALSE),""))</f>
        <v/>
      </c>
      <c r="M55" s="11">
        <f>IF(K55="","",IF(K55="Completed",100%,IF(K55="In Progress",50%,0%)))</f>
        <v/>
      </c>
      <c r="N55" s="7" t="n"/>
    </row>
    <row r="56" ht="24" customHeight="1">
      <c r="A56" s="26" t="n"/>
      <c r="B56" s="27">
        <f>IF(A56="","",A56)</f>
        <v/>
      </c>
      <c r="C56" s="28" t="n"/>
      <c r="D56" s="28" t="n"/>
      <c r="E56" s="29">
        <f>IF(OR(C56="",D56=""),"",IFERROR((D56-C56)*24,""))</f>
        <v/>
      </c>
      <c r="F56" s="6" t="n"/>
      <c r="G56" s="6" t="n"/>
      <c r="H56" s="7" t="n"/>
      <c r="I56" s="6" t="n"/>
      <c r="J56" s="6" t="n"/>
      <c r="K56" s="6" t="n"/>
      <c r="L56" s="29">
        <f>IF(F56="","",IFERROR(VLOOKUP(F56,'Instructions'!$F$5:$G$13,2,FALSE),""))</f>
        <v/>
      </c>
      <c r="M56" s="8">
        <f>IF(K56="","",IF(K56="Completed",100%,IF(K56="In Progress",50%,0%)))</f>
        <v/>
      </c>
      <c r="N56" s="7" t="n"/>
    </row>
    <row r="57" ht="24" customHeight="1">
      <c r="A57" s="26" t="n"/>
      <c r="B57" s="30">
        <f>IF(A57="","",A57)</f>
        <v/>
      </c>
      <c r="C57" s="28" t="n"/>
      <c r="D57" s="28" t="n"/>
      <c r="E57" s="31">
        <f>IF(OR(C57="",D57=""),"",IFERROR((D57-C57)*24,""))</f>
        <v/>
      </c>
      <c r="F57" s="6" t="n"/>
      <c r="G57" s="6" t="n"/>
      <c r="H57" s="7" t="n"/>
      <c r="I57" s="6" t="n"/>
      <c r="J57" s="6" t="n"/>
      <c r="K57" s="6" t="n"/>
      <c r="L57" s="31">
        <f>IF(F57="","",IFERROR(VLOOKUP(F57,'Instructions'!$F$5:$G$13,2,FALSE),""))</f>
        <v/>
      </c>
      <c r="M57" s="11">
        <f>IF(K57="","",IF(K57="Completed",100%,IF(K57="In Progress",50%,0%)))</f>
        <v/>
      </c>
      <c r="N57" s="7" t="n"/>
    </row>
    <row r="58" ht="24" customHeight="1">
      <c r="A58" s="26" t="n"/>
      <c r="B58" s="27">
        <f>IF(A58="","",A58)</f>
        <v/>
      </c>
      <c r="C58" s="28" t="n"/>
      <c r="D58" s="28" t="n"/>
      <c r="E58" s="29">
        <f>IF(OR(C58="",D58=""),"",IFERROR((D58-C58)*24,""))</f>
        <v/>
      </c>
      <c r="F58" s="6" t="n"/>
      <c r="G58" s="6" t="n"/>
      <c r="H58" s="7" t="n"/>
      <c r="I58" s="6" t="n"/>
      <c r="J58" s="6" t="n"/>
      <c r="K58" s="6" t="n"/>
      <c r="L58" s="29">
        <f>IF(F58="","",IFERROR(VLOOKUP(F58,'Instructions'!$F$5:$G$13,2,FALSE),""))</f>
        <v/>
      </c>
      <c r="M58" s="8">
        <f>IF(K58="","",IF(K58="Completed",100%,IF(K58="In Progress",50%,0%)))</f>
        <v/>
      </c>
      <c r="N58" s="7" t="n"/>
    </row>
    <row r="59" ht="24" customHeight="1">
      <c r="A59" s="26" t="n"/>
      <c r="B59" s="30">
        <f>IF(A59="","",A59)</f>
        <v/>
      </c>
      <c r="C59" s="28" t="n"/>
      <c r="D59" s="28" t="n"/>
      <c r="E59" s="31">
        <f>IF(OR(C59="",D59=""),"",IFERROR((D59-C59)*24,""))</f>
        <v/>
      </c>
      <c r="F59" s="6" t="n"/>
      <c r="G59" s="6" t="n"/>
      <c r="H59" s="7" t="n"/>
      <c r="I59" s="6" t="n"/>
      <c r="J59" s="6" t="n"/>
      <c r="K59" s="6" t="n"/>
      <c r="L59" s="31">
        <f>IF(F59="","",IFERROR(VLOOKUP(F59,'Instructions'!$F$5:$G$13,2,FALSE),""))</f>
        <v/>
      </c>
      <c r="M59" s="11">
        <f>IF(K59="","",IF(K59="Completed",100%,IF(K59="In Progress",50%,0%)))</f>
        <v/>
      </c>
      <c r="N59" s="7" t="n"/>
    </row>
    <row r="60" ht="24" customHeight="1">
      <c r="A60" s="26" t="n"/>
      <c r="B60" s="27">
        <f>IF(A60="","",A60)</f>
        <v/>
      </c>
      <c r="C60" s="28" t="n"/>
      <c r="D60" s="28" t="n"/>
      <c r="E60" s="29">
        <f>IF(OR(C60="",D60=""),"",IFERROR((D60-C60)*24,""))</f>
        <v/>
      </c>
      <c r="F60" s="6" t="n"/>
      <c r="G60" s="6" t="n"/>
      <c r="H60" s="7" t="n"/>
      <c r="I60" s="6" t="n"/>
      <c r="J60" s="6" t="n"/>
      <c r="K60" s="6" t="n"/>
      <c r="L60" s="29">
        <f>IF(F60="","",IFERROR(VLOOKUP(F60,'Instructions'!$F$5:$G$13,2,FALSE),""))</f>
        <v/>
      </c>
      <c r="M60" s="8">
        <f>IF(K60="","",IF(K60="Completed",100%,IF(K60="In Progress",50%,0%)))</f>
        <v/>
      </c>
      <c r="N60" s="7" t="n"/>
    </row>
    <row r="61" ht="24" customHeight="1">
      <c r="A61" s="26" t="n"/>
      <c r="B61" s="30">
        <f>IF(A61="","",A61)</f>
        <v/>
      </c>
      <c r="C61" s="28" t="n"/>
      <c r="D61" s="28" t="n"/>
      <c r="E61" s="31">
        <f>IF(OR(C61="",D61=""),"",IFERROR((D61-C61)*24,""))</f>
        <v/>
      </c>
      <c r="F61" s="6" t="n"/>
      <c r="G61" s="6" t="n"/>
      <c r="H61" s="7" t="n"/>
      <c r="I61" s="6" t="n"/>
      <c r="J61" s="6" t="n"/>
      <c r="K61" s="6" t="n"/>
      <c r="L61" s="31">
        <f>IF(F61="","",IFERROR(VLOOKUP(F61,'Instructions'!$F$5:$G$13,2,FALSE),""))</f>
        <v/>
      </c>
      <c r="M61" s="11">
        <f>IF(K61="","",IF(K61="Completed",100%,IF(K61="In Progress",50%,0%)))</f>
        <v/>
      </c>
      <c r="N61" s="7" t="n"/>
    </row>
    <row r="62" ht="24" customHeight="1">
      <c r="A62" s="26" t="n"/>
      <c r="B62" s="27">
        <f>IF(A62="","",A62)</f>
        <v/>
      </c>
      <c r="C62" s="28" t="n"/>
      <c r="D62" s="28" t="n"/>
      <c r="E62" s="29">
        <f>IF(OR(C62="",D62=""),"",IFERROR((D62-C62)*24,""))</f>
        <v/>
      </c>
      <c r="F62" s="6" t="n"/>
      <c r="G62" s="6" t="n"/>
      <c r="H62" s="7" t="n"/>
      <c r="I62" s="6" t="n"/>
      <c r="J62" s="6" t="n"/>
      <c r="K62" s="6" t="n"/>
      <c r="L62" s="29">
        <f>IF(F62="","",IFERROR(VLOOKUP(F62,'Instructions'!$F$5:$G$13,2,FALSE),""))</f>
        <v/>
      </c>
      <c r="M62" s="8">
        <f>IF(K62="","",IF(K62="Completed",100%,IF(K62="In Progress",50%,0%)))</f>
        <v/>
      </c>
      <c r="N62" s="7" t="n"/>
    </row>
    <row r="63" ht="24" customHeight="1">
      <c r="A63" s="26" t="n"/>
      <c r="B63" s="30">
        <f>IF(A63="","",A63)</f>
        <v/>
      </c>
      <c r="C63" s="28" t="n"/>
      <c r="D63" s="28" t="n"/>
      <c r="E63" s="31">
        <f>IF(OR(C63="",D63=""),"",IFERROR((D63-C63)*24,""))</f>
        <v/>
      </c>
      <c r="F63" s="6" t="n"/>
      <c r="G63" s="6" t="n"/>
      <c r="H63" s="7" t="n"/>
      <c r="I63" s="6" t="n"/>
      <c r="J63" s="6" t="n"/>
      <c r="K63" s="6" t="n"/>
      <c r="L63" s="31">
        <f>IF(F63="","",IFERROR(VLOOKUP(F63,'Instructions'!$F$5:$G$13,2,FALSE),""))</f>
        <v/>
      </c>
      <c r="M63" s="11">
        <f>IF(K63="","",IF(K63="Completed",100%,IF(K63="In Progress",50%,0%)))</f>
        <v/>
      </c>
      <c r="N63" s="7" t="n"/>
    </row>
    <row r="64" ht="24" customHeight="1">
      <c r="A64" s="26" t="n"/>
      <c r="B64" s="27">
        <f>IF(A64="","",A64)</f>
        <v/>
      </c>
      <c r="C64" s="28" t="n"/>
      <c r="D64" s="28" t="n"/>
      <c r="E64" s="29">
        <f>IF(OR(C64="",D64=""),"",IFERROR((D64-C64)*24,""))</f>
        <v/>
      </c>
      <c r="F64" s="6" t="n"/>
      <c r="G64" s="6" t="n"/>
      <c r="H64" s="7" t="n"/>
      <c r="I64" s="6" t="n"/>
      <c r="J64" s="6" t="n"/>
      <c r="K64" s="6" t="n"/>
      <c r="L64" s="29">
        <f>IF(F64="","",IFERROR(VLOOKUP(F64,'Instructions'!$F$5:$G$13,2,FALSE),""))</f>
        <v/>
      </c>
      <c r="M64" s="8">
        <f>IF(K64="","",IF(K64="Completed",100%,IF(K64="In Progress",50%,0%)))</f>
        <v/>
      </c>
      <c r="N64" s="7" t="n"/>
    </row>
    <row r="65" ht="24" customHeight="1">
      <c r="A65" s="26" t="n"/>
      <c r="B65" s="30">
        <f>IF(A65="","",A65)</f>
        <v/>
      </c>
      <c r="C65" s="28" t="n"/>
      <c r="D65" s="28" t="n"/>
      <c r="E65" s="31">
        <f>IF(OR(C65="",D65=""),"",IFERROR((D65-C65)*24,""))</f>
        <v/>
      </c>
      <c r="F65" s="6" t="n"/>
      <c r="G65" s="6" t="n"/>
      <c r="H65" s="7" t="n"/>
      <c r="I65" s="6" t="n"/>
      <c r="J65" s="6" t="n"/>
      <c r="K65" s="6" t="n"/>
      <c r="L65" s="31">
        <f>IF(F65="","",IFERROR(VLOOKUP(F65,'Instructions'!$F$5:$G$13,2,FALSE),""))</f>
        <v/>
      </c>
      <c r="M65" s="11">
        <f>IF(K65="","",IF(K65="Completed",100%,IF(K65="In Progress",50%,0%)))</f>
        <v/>
      </c>
      <c r="N65" s="7" t="n"/>
    </row>
    <row r="66" ht="24" customHeight="1">
      <c r="A66" s="26" t="n"/>
      <c r="B66" s="27">
        <f>IF(A66="","",A66)</f>
        <v/>
      </c>
      <c r="C66" s="28" t="n"/>
      <c r="D66" s="28" t="n"/>
      <c r="E66" s="29">
        <f>IF(OR(C66="",D66=""),"",IFERROR((D66-C66)*24,""))</f>
        <v/>
      </c>
      <c r="F66" s="6" t="n"/>
      <c r="G66" s="6" t="n"/>
      <c r="H66" s="7" t="n"/>
      <c r="I66" s="6" t="n"/>
      <c r="J66" s="6" t="n"/>
      <c r="K66" s="6" t="n"/>
      <c r="L66" s="29">
        <f>IF(F66="","",IFERROR(VLOOKUP(F66,'Instructions'!$F$5:$G$13,2,FALSE),""))</f>
        <v/>
      </c>
      <c r="M66" s="8">
        <f>IF(K66="","",IF(K66="Completed",100%,IF(K66="In Progress",50%,0%)))</f>
        <v/>
      </c>
      <c r="N66" s="7" t="n"/>
    </row>
    <row r="67" ht="24" customHeight="1">
      <c r="A67" s="26" t="n"/>
      <c r="B67" s="30">
        <f>IF(A67="","",A67)</f>
        <v/>
      </c>
      <c r="C67" s="28" t="n"/>
      <c r="D67" s="28" t="n"/>
      <c r="E67" s="31">
        <f>IF(OR(C67="",D67=""),"",IFERROR((D67-C67)*24,""))</f>
        <v/>
      </c>
      <c r="F67" s="6" t="n"/>
      <c r="G67" s="6" t="n"/>
      <c r="H67" s="7" t="n"/>
      <c r="I67" s="6" t="n"/>
      <c r="J67" s="6" t="n"/>
      <c r="K67" s="6" t="n"/>
      <c r="L67" s="31">
        <f>IF(F67="","",IFERROR(VLOOKUP(F67,'Instructions'!$F$5:$G$13,2,FALSE),""))</f>
        <v/>
      </c>
      <c r="M67" s="11">
        <f>IF(K67="","",IF(K67="Completed",100%,IF(K67="In Progress",50%,0%)))</f>
        <v/>
      </c>
      <c r="N67" s="7" t="n"/>
    </row>
    <row r="68" ht="24" customHeight="1">
      <c r="A68" s="26" t="n"/>
      <c r="B68" s="27">
        <f>IF(A68="","",A68)</f>
        <v/>
      </c>
      <c r="C68" s="28" t="n"/>
      <c r="D68" s="28" t="n"/>
      <c r="E68" s="29">
        <f>IF(OR(C68="",D68=""),"",IFERROR((D68-C68)*24,""))</f>
        <v/>
      </c>
      <c r="F68" s="6" t="n"/>
      <c r="G68" s="6" t="n"/>
      <c r="H68" s="7" t="n"/>
      <c r="I68" s="6" t="n"/>
      <c r="J68" s="6" t="n"/>
      <c r="K68" s="6" t="n"/>
      <c r="L68" s="29">
        <f>IF(F68="","",IFERROR(VLOOKUP(F68,'Instructions'!$F$5:$G$13,2,FALSE),""))</f>
        <v/>
      </c>
      <c r="M68" s="8">
        <f>IF(K68="","",IF(K68="Completed",100%,IF(K68="In Progress",50%,0%)))</f>
        <v/>
      </c>
      <c r="N68" s="7" t="n"/>
    </row>
    <row r="69" ht="24" customHeight="1">
      <c r="A69" s="26" t="n"/>
      <c r="B69" s="30">
        <f>IF(A69="","",A69)</f>
        <v/>
      </c>
      <c r="C69" s="28" t="n"/>
      <c r="D69" s="28" t="n"/>
      <c r="E69" s="31">
        <f>IF(OR(C69="",D69=""),"",IFERROR((D69-C69)*24,""))</f>
        <v/>
      </c>
      <c r="F69" s="6" t="n"/>
      <c r="G69" s="6" t="n"/>
      <c r="H69" s="7" t="n"/>
      <c r="I69" s="6" t="n"/>
      <c r="J69" s="6" t="n"/>
      <c r="K69" s="6" t="n"/>
      <c r="L69" s="31">
        <f>IF(F69="","",IFERROR(VLOOKUP(F69,'Instructions'!$F$5:$G$13,2,FALSE),""))</f>
        <v/>
      </c>
      <c r="M69" s="11">
        <f>IF(K69="","",IF(K69="Completed",100%,IF(K69="In Progress",50%,0%)))</f>
        <v/>
      </c>
      <c r="N69" s="7" t="n"/>
    </row>
    <row r="70" ht="24" customHeight="1">
      <c r="A70" s="26" t="n"/>
      <c r="B70" s="27">
        <f>IF(A70="","",A70)</f>
        <v/>
      </c>
      <c r="C70" s="28" t="n"/>
      <c r="D70" s="28" t="n"/>
      <c r="E70" s="29">
        <f>IF(OR(C70="",D70=""),"",IFERROR((D70-C70)*24,""))</f>
        <v/>
      </c>
      <c r="F70" s="6" t="n"/>
      <c r="G70" s="6" t="n"/>
      <c r="H70" s="7" t="n"/>
      <c r="I70" s="6" t="n"/>
      <c r="J70" s="6" t="n"/>
      <c r="K70" s="6" t="n"/>
      <c r="L70" s="29">
        <f>IF(F70="","",IFERROR(VLOOKUP(F70,'Instructions'!$F$5:$G$13,2,FALSE),""))</f>
        <v/>
      </c>
      <c r="M70" s="8">
        <f>IF(K70="","",IF(K70="Completed",100%,IF(K70="In Progress",50%,0%)))</f>
        <v/>
      </c>
      <c r="N70" s="7" t="n"/>
    </row>
    <row r="71" ht="24" customHeight="1">
      <c r="A71" s="26" t="n"/>
      <c r="B71" s="30">
        <f>IF(A71="","",A71)</f>
        <v/>
      </c>
      <c r="C71" s="28" t="n"/>
      <c r="D71" s="28" t="n"/>
      <c r="E71" s="31">
        <f>IF(OR(C71="",D71=""),"",IFERROR((D71-C71)*24,""))</f>
        <v/>
      </c>
      <c r="F71" s="6" t="n"/>
      <c r="G71" s="6" t="n"/>
      <c r="H71" s="7" t="n"/>
      <c r="I71" s="6" t="n"/>
      <c r="J71" s="6" t="n"/>
      <c r="K71" s="6" t="n"/>
      <c r="L71" s="31">
        <f>IF(F71="","",IFERROR(VLOOKUP(F71,'Instructions'!$F$5:$G$13,2,FALSE),""))</f>
        <v/>
      </c>
      <c r="M71" s="11">
        <f>IF(K71="","",IF(K71="Completed",100%,IF(K71="In Progress",50%,0%)))</f>
        <v/>
      </c>
      <c r="N71" s="7" t="n"/>
    </row>
    <row r="72" ht="24" customHeight="1">
      <c r="A72" s="26" t="n"/>
      <c r="B72" s="27">
        <f>IF(A72="","",A72)</f>
        <v/>
      </c>
      <c r="C72" s="28" t="n"/>
      <c r="D72" s="28" t="n"/>
      <c r="E72" s="29">
        <f>IF(OR(C72="",D72=""),"",IFERROR((D72-C72)*24,""))</f>
        <v/>
      </c>
      <c r="F72" s="6" t="n"/>
      <c r="G72" s="6" t="n"/>
      <c r="H72" s="7" t="n"/>
      <c r="I72" s="6" t="n"/>
      <c r="J72" s="6" t="n"/>
      <c r="K72" s="6" t="n"/>
      <c r="L72" s="29">
        <f>IF(F72="","",IFERROR(VLOOKUP(F72,'Instructions'!$F$5:$G$13,2,FALSE),""))</f>
        <v/>
      </c>
      <c r="M72" s="8">
        <f>IF(K72="","",IF(K72="Completed",100%,IF(K72="In Progress",50%,0%)))</f>
        <v/>
      </c>
      <c r="N72" s="7" t="n"/>
    </row>
    <row r="73" ht="24" customHeight="1">
      <c r="A73" s="26" t="n"/>
      <c r="B73" s="30">
        <f>IF(A73="","",A73)</f>
        <v/>
      </c>
      <c r="C73" s="28" t="n"/>
      <c r="D73" s="28" t="n"/>
      <c r="E73" s="31">
        <f>IF(OR(C73="",D73=""),"",IFERROR((D73-C73)*24,""))</f>
        <v/>
      </c>
      <c r="F73" s="6" t="n"/>
      <c r="G73" s="6" t="n"/>
      <c r="H73" s="7" t="n"/>
      <c r="I73" s="6" t="n"/>
      <c r="J73" s="6" t="n"/>
      <c r="K73" s="6" t="n"/>
      <c r="L73" s="31">
        <f>IF(F73="","",IFERROR(VLOOKUP(F73,'Instructions'!$F$5:$G$13,2,FALSE),""))</f>
        <v/>
      </c>
      <c r="M73" s="11">
        <f>IF(K73="","",IF(K73="Completed",100%,IF(K73="In Progress",50%,0%)))</f>
        <v/>
      </c>
      <c r="N73" s="7" t="n"/>
    </row>
    <row r="74" ht="24" customHeight="1">
      <c r="A74" s="26" t="n"/>
      <c r="B74" s="27">
        <f>IF(A74="","",A74)</f>
        <v/>
      </c>
      <c r="C74" s="28" t="n"/>
      <c r="D74" s="28" t="n"/>
      <c r="E74" s="29">
        <f>IF(OR(C74="",D74=""),"",IFERROR((D74-C74)*24,""))</f>
        <v/>
      </c>
      <c r="F74" s="6" t="n"/>
      <c r="G74" s="6" t="n"/>
      <c r="H74" s="7" t="n"/>
      <c r="I74" s="6" t="n"/>
      <c r="J74" s="6" t="n"/>
      <c r="K74" s="6" t="n"/>
      <c r="L74" s="29">
        <f>IF(F74="","",IFERROR(VLOOKUP(F74,'Instructions'!$F$5:$G$13,2,FALSE),""))</f>
        <v/>
      </c>
      <c r="M74" s="8">
        <f>IF(K74="","",IF(K74="Completed",100%,IF(K74="In Progress",50%,0%)))</f>
        <v/>
      </c>
      <c r="N74" s="7" t="n"/>
    </row>
    <row r="75" ht="24" customHeight="1">
      <c r="A75" s="26" t="n"/>
      <c r="B75" s="30">
        <f>IF(A75="","",A75)</f>
        <v/>
      </c>
      <c r="C75" s="28" t="n"/>
      <c r="D75" s="28" t="n"/>
      <c r="E75" s="31">
        <f>IF(OR(C75="",D75=""),"",IFERROR((D75-C75)*24,""))</f>
        <v/>
      </c>
      <c r="F75" s="6" t="n"/>
      <c r="G75" s="6" t="n"/>
      <c r="H75" s="7" t="n"/>
      <c r="I75" s="6" t="n"/>
      <c r="J75" s="6" t="n"/>
      <c r="K75" s="6" t="n"/>
      <c r="L75" s="31">
        <f>IF(F75="","",IFERROR(VLOOKUP(F75,'Instructions'!$F$5:$G$13,2,FALSE),""))</f>
        <v/>
      </c>
      <c r="M75" s="11">
        <f>IF(K75="","",IF(K75="Completed",100%,IF(K75="In Progress",50%,0%)))</f>
        <v/>
      </c>
      <c r="N75" s="7" t="n"/>
    </row>
    <row r="76" ht="24" customHeight="1">
      <c r="A76" s="26" t="n"/>
      <c r="B76" s="27">
        <f>IF(A76="","",A76)</f>
        <v/>
      </c>
      <c r="C76" s="28" t="n"/>
      <c r="D76" s="28" t="n"/>
      <c r="E76" s="29">
        <f>IF(OR(C76="",D76=""),"",IFERROR((D76-C76)*24,""))</f>
        <v/>
      </c>
      <c r="F76" s="6" t="n"/>
      <c r="G76" s="6" t="n"/>
      <c r="H76" s="7" t="n"/>
      <c r="I76" s="6" t="n"/>
      <c r="J76" s="6" t="n"/>
      <c r="K76" s="6" t="n"/>
      <c r="L76" s="29">
        <f>IF(F76="","",IFERROR(VLOOKUP(F76,'Instructions'!$F$5:$G$13,2,FALSE),""))</f>
        <v/>
      </c>
      <c r="M76" s="8">
        <f>IF(K76="","",IF(K76="Completed",100%,IF(K76="In Progress",50%,0%)))</f>
        <v/>
      </c>
      <c r="N76" s="7" t="n"/>
    </row>
    <row r="77" ht="24" customHeight="1">
      <c r="A77" s="26" t="n"/>
      <c r="B77" s="30">
        <f>IF(A77="","",A77)</f>
        <v/>
      </c>
      <c r="C77" s="28" t="n"/>
      <c r="D77" s="28" t="n"/>
      <c r="E77" s="31">
        <f>IF(OR(C77="",D77=""),"",IFERROR((D77-C77)*24,""))</f>
        <v/>
      </c>
      <c r="F77" s="6" t="n"/>
      <c r="G77" s="6" t="n"/>
      <c r="H77" s="7" t="n"/>
      <c r="I77" s="6" t="n"/>
      <c r="J77" s="6" t="n"/>
      <c r="K77" s="6" t="n"/>
      <c r="L77" s="31">
        <f>IF(F77="","",IFERROR(VLOOKUP(F77,'Instructions'!$F$5:$G$13,2,FALSE),""))</f>
        <v/>
      </c>
      <c r="M77" s="11">
        <f>IF(K77="","",IF(K77="Completed",100%,IF(K77="In Progress",50%,0%)))</f>
        <v/>
      </c>
      <c r="N77" s="7" t="n"/>
    </row>
    <row r="78" ht="24" customHeight="1">
      <c r="A78" s="26" t="n"/>
      <c r="B78" s="27">
        <f>IF(A78="","",A78)</f>
        <v/>
      </c>
      <c r="C78" s="28" t="n"/>
      <c r="D78" s="28" t="n"/>
      <c r="E78" s="29">
        <f>IF(OR(C78="",D78=""),"",IFERROR((D78-C78)*24,""))</f>
        <v/>
      </c>
      <c r="F78" s="6" t="n"/>
      <c r="G78" s="6" t="n"/>
      <c r="H78" s="7" t="n"/>
      <c r="I78" s="6" t="n"/>
      <c r="J78" s="6" t="n"/>
      <c r="K78" s="6" t="n"/>
      <c r="L78" s="29">
        <f>IF(F78="","",IFERROR(VLOOKUP(F78,'Instructions'!$F$5:$G$13,2,FALSE),""))</f>
        <v/>
      </c>
      <c r="M78" s="8">
        <f>IF(K78="","",IF(K78="Completed",100%,IF(K78="In Progress",50%,0%)))</f>
        <v/>
      </c>
      <c r="N78" s="7" t="n"/>
    </row>
    <row r="79" ht="24" customHeight="1">
      <c r="A79" s="26" t="n"/>
      <c r="B79" s="30">
        <f>IF(A79="","",A79)</f>
        <v/>
      </c>
      <c r="C79" s="28" t="n"/>
      <c r="D79" s="28" t="n"/>
      <c r="E79" s="31">
        <f>IF(OR(C79="",D79=""),"",IFERROR((D79-C79)*24,""))</f>
        <v/>
      </c>
      <c r="F79" s="6" t="n"/>
      <c r="G79" s="6" t="n"/>
      <c r="H79" s="7" t="n"/>
      <c r="I79" s="6" t="n"/>
      <c r="J79" s="6" t="n"/>
      <c r="K79" s="6" t="n"/>
      <c r="L79" s="31">
        <f>IF(F79="","",IFERROR(VLOOKUP(F79,'Instructions'!$F$5:$G$13,2,FALSE),""))</f>
        <v/>
      </c>
      <c r="M79" s="11">
        <f>IF(K79="","",IF(K79="Completed",100%,IF(K79="In Progress",50%,0%)))</f>
        <v/>
      </c>
      <c r="N79" s="7" t="n"/>
    </row>
    <row r="80" ht="24" customHeight="1">
      <c r="A80" s="26" t="n"/>
      <c r="B80" s="27">
        <f>IF(A80="","",A80)</f>
        <v/>
      </c>
      <c r="C80" s="28" t="n"/>
      <c r="D80" s="28" t="n"/>
      <c r="E80" s="29">
        <f>IF(OR(C80="",D80=""),"",IFERROR((D80-C80)*24,""))</f>
        <v/>
      </c>
      <c r="F80" s="6" t="n"/>
      <c r="G80" s="6" t="n"/>
      <c r="H80" s="7" t="n"/>
      <c r="I80" s="6" t="n"/>
      <c r="J80" s="6" t="n"/>
      <c r="K80" s="6" t="n"/>
      <c r="L80" s="29">
        <f>IF(F80="","",IFERROR(VLOOKUP(F80,'Instructions'!$F$5:$G$13,2,FALSE),""))</f>
        <v/>
      </c>
      <c r="M80" s="8">
        <f>IF(K80="","",IF(K80="Completed",100%,IF(K80="In Progress",50%,0%)))</f>
        <v/>
      </c>
      <c r="N80" s="7" t="n"/>
    </row>
    <row r="81" ht="24" customHeight="1">
      <c r="A81" s="26" t="n"/>
      <c r="B81" s="30">
        <f>IF(A81="","",A81)</f>
        <v/>
      </c>
      <c r="C81" s="28" t="n"/>
      <c r="D81" s="28" t="n"/>
      <c r="E81" s="31">
        <f>IF(OR(C81="",D81=""),"",IFERROR((D81-C81)*24,""))</f>
        <v/>
      </c>
      <c r="F81" s="6" t="n"/>
      <c r="G81" s="6" t="n"/>
      <c r="H81" s="7" t="n"/>
      <c r="I81" s="6" t="n"/>
      <c r="J81" s="6" t="n"/>
      <c r="K81" s="6" t="n"/>
      <c r="L81" s="31">
        <f>IF(F81="","",IFERROR(VLOOKUP(F81,'Instructions'!$F$5:$G$13,2,FALSE),""))</f>
        <v/>
      </c>
      <c r="M81" s="11">
        <f>IF(K81="","",IF(K81="Completed",100%,IF(K81="In Progress",50%,0%)))</f>
        <v/>
      </c>
      <c r="N81" s="7" t="n"/>
    </row>
    <row r="82" ht="24" customHeight="1">
      <c r="A82" s="26" t="n"/>
      <c r="B82" s="27">
        <f>IF(A82="","",A82)</f>
        <v/>
      </c>
      <c r="C82" s="28" t="n"/>
      <c r="D82" s="28" t="n"/>
      <c r="E82" s="29">
        <f>IF(OR(C82="",D82=""),"",IFERROR((D82-C82)*24,""))</f>
        <v/>
      </c>
      <c r="F82" s="6" t="n"/>
      <c r="G82" s="6" t="n"/>
      <c r="H82" s="7" t="n"/>
      <c r="I82" s="6" t="n"/>
      <c r="J82" s="6" t="n"/>
      <c r="K82" s="6" t="n"/>
      <c r="L82" s="29">
        <f>IF(F82="","",IFERROR(VLOOKUP(F82,'Instructions'!$F$5:$G$13,2,FALSE),""))</f>
        <v/>
      </c>
      <c r="M82" s="8">
        <f>IF(K82="","",IF(K82="Completed",100%,IF(K82="In Progress",50%,0%)))</f>
        <v/>
      </c>
      <c r="N82" s="7" t="n"/>
    </row>
    <row r="83" ht="24" customHeight="1">
      <c r="A83" s="26" t="n"/>
      <c r="B83" s="30">
        <f>IF(A83="","",A83)</f>
        <v/>
      </c>
      <c r="C83" s="28" t="n"/>
      <c r="D83" s="28" t="n"/>
      <c r="E83" s="31">
        <f>IF(OR(C83="",D83=""),"",IFERROR((D83-C83)*24,""))</f>
        <v/>
      </c>
      <c r="F83" s="6" t="n"/>
      <c r="G83" s="6" t="n"/>
      <c r="H83" s="7" t="n"/>
      <c r="I83" s="6" t="n"/>
      <c r="J83" s="6" t="n"/>
      <c r="K83" s="6" t="n"/>
      <c r="L83" s="31">
        <f>IF(F83="","",IFERROR(VLOOKUP(F83,'Instructions'!$F$5:$G$13,2,FALSE),""))</f>
        <v/>
      </c>
      <c r="M83" s="11">
        <f>IF(K83="","",IF(K83="Completed",100%,IF(K83="In Progress",50%,0%)))</f>
        <v/>
      </c>
      <c r="N83" s="7" t="n"/>
    </row>
    <row r="84" ht="24" customHeight="1">
      <c r="A84" s="26" t="n"/>
      <c r="B84" s="27">
        <f>IF(A84="","",A84)</f>
        <v/>
      </c>
      <c r="C84" s="28" t="n"/>
      <c r="D84" s="28" t="n"/>
      <c r="E84" s="29">
        <f>IF(OR(C84="",D84=""),"",IFERROR((D84-C84)*24,""))</f>
        <v/>
      </c>
      <c r="F84" s="6" t="n"/>
      <c r="G84" s="6" t="n"/>
      <c r="H84" s="7" t="n"/>
      <c r="I84" s="6" t="n"/>
      <c r="J84" s="6" t="n"/>
      <c r="K84" s="6" t="n"/>
      <c r="L84" s="29">
        <f>IF(F84="","",IFERROR(VLOOKUP(F84,'Instructions'!$F$5:$G$13,2,FALSE),""))</f>
        <v/>
      </c>
      <c r="M84" s="8">
        <f>IF(K84="","",IF(K84="Completed",100%,IF(K84="In Progress",50%,0%)))</f>
        <v/>
      </c>
      <c r="N84" s="7" t="n"/>
    </row>
    <row r="85" ht="24" customHeight="1">
      <c r="A85" s="26" t="n"/>
      <c r="B85" s="30">
        <f>IF(A85="","",A85)</f>
        <v/>
      </c>
      <c r="C85" s="28" t="n"/>
      <c r="D85" s="28" t="n"/>
      <c r="E85" s="31">
        <f>IF(OR(C85="",D85=""),"",IFERROR((D85-C85)*24,""))</f>
        <v/>
      </c>
      <c r="F85" s="6" t="n"/>
      <c r="G85" s="6" t="n"/>
      <c r="H85" s="7" t="n"/>
      <c r="I85" s="6" t="n"/>
      <c r="J85" s="6" t="n"/>
      <c r="K85" s="6" t="n"/>
      <c r="L85" s="31">
        <f>IF(F85="","",IFERROR(VLOOKUP(F85,'Instructions'!$F$5:$G$13,2,FALSE),""))</f>
        <v/>
      </c>
      <c r="M85" s="11">
        <f>IF(K85="","",IF(K85="Completed",100%,IF(K85="In Progress",50%,0%)))</f>
        <v/>
      </c>
      <c r="N85" s="7" t="n"/>
    </row>
    <row r="86" ht="24" customHeight="1">
      <c r="A86" s="26" t="n"/>
      <c r="B86" s="27">
        <f>IF(A86="","",A86)</f>
        <v/>
      </c>
      <c r="C86" s="28" t="n"/>
      <c r="D86" s="28" t="n"/>
      <c r="E86" s="29">
        <f>IF(OR(C86="",D86=""),"",IFERROR((D86-C86)*24,""))</f>
        <v/>
      </c>
      <c r="F86" s="6" t="n"/>
      <c r="G86" s="6" t="n"/>
      <c r="H86" s="7" t="n"/>
      <c r="I86" s="6" t="n"/>
      <c r="J86" s="6" t="n"/>
      <c r="K86" s="6" t="n"/>
      <c r="L86" s="29">
        <f>IF(F86="","",IFERROR(VLOOKUP(F86,'Instructions'!$F$5:$G$13,2,FALSE),""))</f>
        <v/>
      </c>
      <c r="M86" s="8">
        <f>IF(K86="","",IF(K86="Completed",100%,IF(K86="In Progress",50%,0%)))</f>
        <v/>
      </c>
      <c r="N86" s="7" t="n"/>
    </row>
    <row r="87" ht="24" customHeight="1">
      <c r="A87" s="26" t="n"/>
      <c r="B87" s="30">
        <f>IF(A87="","",A87)</f>
        <v/>
      </c>
      <c r="C87" s="28" t="n"/>
      <c r="D87" s="28" t="n"/>
      <c r="E87" s="31">
        <f>IF(OR(C87="",D87=""),"",IFERROR((D87-C87)*24,""))</f>
        <v/>
      </c>
      <c r="F87" s="6" t="n"/>
      <c r="G87" s="6" t="n"/>
      <c r="H87" s="7" t="n"/>
      <c r="I87" s="6" t="n"/>
      <c r="J87" s="6" t="n"/>
      <c r="K87" s="6" t="n"/>
      <c r="L87" s="31">
        <f>IF(F87="","",IFERROR(VLOOKUP(F87,'Instructions'!$F$5:$G$13,2,FALSE),""))</f>
        <v/>
      </c>
      <c r="M87" s="11">
        <f>IF(K87="","",IF(K87="Completed",100%,IF(K87="In Progress",50%,0%)))</f>
        <v/>
      </c>
      <c r="N87" s="7" t="n"/>
    </row>
    <row r="88" ht="24" customHeight="1">
      <c r="A88" s="26" t="n"/>
      <c r="B88" s="27">
        <f>IF(A88="","",A88)</f>
        <v/>
      </c>
      <c r="C88" s="28" t="n"/>
      <c r="D88" s="28" t="n"/>
      <c r="E88" s="29">
        <f>IF(OR(C88="",D88=""),"",IFERROR((D88-C88)*24,""))</f>
        <v/>
      </c>
      <c r="F88" s="6" t="n"/>
      <c r="G88" s="6" t="n"/>
      <c r="H88" s="7" t="n"/>
      <c r="I88" s="6" t="n"/>
      <c r="J88" s="6" t="n"/>
      <c r="K88" s="6" t="n"/>
      <c r="L88" s="29">
        <f>IF(F88="","",IFERROR(VLOOKUP(F88,'Instructions'!$F$5:$G$13,2,FALSE),""))</f>
        <v/>
      </c>
      <c r="M88" s="8">
        <f>IF(K88="","",IF(K88="Completed",100%,IF(K88="In Progress",50%,0%)))</f>
        <v/>
      </c>
      <c r="N88" s="7" t="n"/>
    </row>
    <row r="89" ht="24" customHeight="1">
      <c r="A89" s="26" t="n"/>
      <c r="B89" s="30">
        <f>IF(A89="","",A89)</f>
        <v/>
      </c>
      <c r="C89" s="28" t="n"/>
      <c r="D89" s="28" t="n"/>
      <c r="E89" s="31">
        <f>IF(OR(C89="",D89=""),"",IFERROR((D89-C89)*24,""))</f>
        <v/>
      </c>
      <c r="F89" s="6" t="n"/>
      <c r="G89" s="6" t="n"/>
      <c r="H89" s="7" t="n"/>
      <c r="I89" s="6" t="n"/>
      <c r="J89" s="6" t="n"/>
      <c r="K89" s="6" t="n"/>
      <c r="L89" s="31">
        <f>IF(F89="","",IFERROR(VLOOKUP(F89,'Instructions'!$F$5:$G$13,2,FALSE),""))</f>
        <v/>
      </c>
      <c r="M89" s="11">
        <f>IF(K89="","",IF(K89="Completed",100%,IF(K89="In Progress",50%,0%)))</f>
        <v/>
      </c>
      <c r="N89" s="7" t="n"/>
    </row>
    <row r="90" ht="24" customHeight="1">
      <c r="A90" s="26" t="n"/>
      <c r="B90" s="27">
        <f>IF(A90="","",A90)</f>
        <v/>
      </c>
      <c r="C90" s="28" t="n"/>
      <c r="D90" s="28" t="n"/>
      <c r="E90" s="29">
        <f>IF(OR(C90="",D90=""),"",IFERROR((D90-C90)*24,""))</f>
        <v/>
      </c>
      <c r="F90" s="6" t="n"/>
      <c r="G90" s="6" t="n"/>
      <c r="H90" s="7" t="n"/>
      <c r="I90" s="6" t="n"/>
      <c r="J90" s="6" t="n"/>
      <c r="K90" s="6" t="n"/>
      <c r="L90" s="29">
        <f>IF(F90="","",IFERROR(VLOOKUP(F90,'Instructions'!$F$5:$G$13,2,FALSE),""))</f>
        <v/>
      </c>
      <c r="M90" s="8">
        <f>IF(K90="","",IF(K90="Completed",100%,IF(K90="In Progress",50%,0%)))</f>
        <v/>
      </c>
      <c r="N90" s="7" t="n"/>
    </row>
    <row r="91" ht="24" customHeight="1">
      <c r="A91" s="26" t="n"/>
      <c r="B91" s="30">
        <f>IF(A91="","",A91)</f>
        <v/>
      </c>
      <c r="C91" s="28" t="n"/>
      <c r="D91" s="28" t="n"/>
      <c r="E91" s="31">
        <f>IF(OR(C91="",D91=""),"",IFERROR((D91-C91)*24,""))</f>
        <v/>
      </c>
      <c r="F91" s="6" t="n"/>
      <c r="G91" s="6" t="n"/>
      <c r="H91" s="7" t="n"/>
      <c r="I91" s="6" t="n"/>
      <c r="J91" s="6" t="n"/>
      <c r="K91" s="6" t="n"/>
      <c r="L91" s="31">
        <f>IF(F91="","",IFERROR(VLOOKUP(F91,'Instructions'!$F$5:$G$13,2,FALSE),""))</f>
        <v/>
      </c>
      <c r="M91" s="11">
        <f>IF(K91="","",IF(K91="Completed",100%,IF(K91="In Progress",50%,0%)))</f>
        <v/>
      </c>
      <c r="N91" s="7" t="n"/>
    </row>
    <row r="92" ht="24" customHeight="1">
      <c r="A92" s="26" t="n"/>
      <c r="B92" s="27">
        <f>IF(A92="","",A92)</f>
        <v/>
      </c>
      <c r="C92" s="28" t="n"/>
      <c r="D92" s="28" t="n"/>
      <c r="E92" s="29">
        <f>IF(OR(C92="",D92=""),"",IFERROR((D92-C92)*24,""))</f>
        <v/>
      </c>
      <c r="F92" s="6" t="n"/>
      <c r="G92" s="6" t="n"/>
      <c r="H92" s="7" t="n"/>
      <c r="I92" s="6" t="n"/>
      <c r="J92" s="6" t="n"/>
      <c r="K92" s="6" t="n"/>
      <c r="L92" s="29">
        <f>IF(F92="","",IFERROR(VLOOKUP(F92,'Instructions'!$F$5:$G$13,2,FALSE),""))</f>
        <v/>
      </c>
      <c r="M92" s="8">
        <f>IF(K92="","",IF(K92="Completed",100%,IF(K92="In Progress",50%,0%)))</f>
        <v/>
      </c>
      <c r="N92" s="7" t="n"/>
    </row>
    <row r="93" ht="24" customHeight="1">
      <c r="A93" s="26" t="n"/>
      <c r="B93" s="30">
        <f>IF(A93="","",A93)</f>
        <v/>
      </c>
      <c r="C93" s="28" t="n"/>
      <c r="D93" s="28" t="n"/>
      <c r="E93" s="31">
        <f>IF(OR(C93="",D93=""),"",IFERROR((D93-C93)*24,""))</f>
        <v/>
      </c>
      <c r="F93" s="6" t="n"/>
      <c r="G93" s="6" t="n"/>
      <c r="H93" s="7" t="n"/>
      <c r="I93" s="6" t="n"/>
      <c r="J93" s="6" t="n"/>
      <c r="K93" s="6" t="n"/>
      <c r="L93" s="31">
        <f>IF(F93="","",IFERROR(VLOOKUP(F93,'Instructions'!$F$5:$G$13,2,FALSE),""))</f>
        <v/>
      </c>
      <c r="M93" s="11">
        <f>IF(K93="","",IF(K93="Completed",100%,IF(K93="In Progress",50%,0%)))</f>
        <v/>
      </c>
      <c r="N93" s="7" t="n"/>
    </row>
    <row r="94" ht="24" customHeight="1">
      <c r="A94" s="26" t="n"/>
      <c r="B94" s="27">
        <f>IF(A94="","",A94)</f>
        <v/>
      </c>
      <c r="C94" s="28" t="n"/>
      <c r="D94" s="28" t="n"/>
      <c r="E94" s="29">
        <f>IF(OR(C94="",D94=""),"",IFERROR((D94-C94)*24,""))</f>
        <v/>
      </c>
      <c r="F94" s="6" t="n"/>
      <c r="G94" s="6" t="n"/>
      <c r="H94" s="7" t="n"/>
      <c r="I94" s="6" t="n"/>
      <c r="J94" s="6" t="n"/>
      <c r="K94" s="6" t="n"/>
      <c r="L94" s="29">
        <f>IF(F94="","",IFERROR(VLOOKUP(F94,'Instructions'!$F$5:$G$13,2,FALSE),""))</f>
        <v/>
      </c>
      <c r="M94" s="8">
        <f>IF(K94="","",IF(K94="Completed",100%,IF(K94="In Progress",50%,0%)))</f>
        <v/>
      </c>
      <c r="N94" s="7" t="n"/>
    </row>
    <row r="95" ht="24" customHeight="1">
      <c r="A95" s="26" t="n"/>
      <c r="B95" s="30">
        <f>IF(A95="","",A95)</f>
        <v/>
      </c>
      <c r="C95" s="28" t="n"/>
      <c r="D95" s="28" t="n"/>
      <c r="E95" s="31">
        <f>IF(OR(C95="",D95=""),"",IFERROR((D95-C95)*24,""))</f>
        <v/>
      </c>
      <c r="F95" s="6" t="n"/>
      <c r="G95" s="6" t="n"/>
      <c r="H95" s="7" t="n"/>
      <c r="I95" s="6" t="n"/>
      <c r="J95" s="6" t="n"/>
      <c r="K95" s="6" t="n"/>
      <c r="L95" s="31">
        <f>IF(F95="","",IFERROR(VLOOKUP(F95,'Instructions'!$F$5:$G$13,2,FALSE),""))</f>
        <v/>
      </c>
      <c r="M95" s="11">
        <f>IF(K95="","",IF(K95="Completed",100%,IF(K95="In Progress",50%,0%)))</f>
        <v/>
      </c>
      <c r="N95" s="7" t="n"/>
    </row>
    <row r="96" ht="24" customHeight="1">
      <c r="A96" s="26" t="n"/>
      <c r="B96" s="27">
        <f>IF(A96="","",A96)</f>
        <v/>
      </c>
      <c r="C96" s="28" t="n"/>
      <c r="D96" s="28" t="n"/>
      <c r="E96" s="29">
        <f>IF(OR(C96="",D96=""),"",IFERROR((D96-C96)*24,""))</f>
        <v/>
      </c>
      <c r="F96" s="6" t="n"/>
      <c r="G96" s="6" t="n"/>
      <c r="H96" s="7" t="n"/>
      <c r="I96" s="6" t="n"/>
      <c r="J96" s="6" t="n"/>
      <c r="K96" s="6" t="n"/>
      <c r="L96" s="29">
        <f>IF(F96="","",IFERROR(VLOOKUP(F96,'Instructions'!$F$5:$G$13,2,FALSE),""))</f>
        <v/>
      </c>
      <c r="M96" s="8">
        <f>IF(K96="","",IF(K96="Completed",100%,IF(K96="In Progress",50%,0%)))</f>
        <v/>
      </c>
      <c r="N96" s="7" t="n"/>
    </row>
    <row r="97" ht="24" customHeight="1">
      <c r="A97" s="26" t="n"/>
      <c r="B97" s="30">
        <f>IF(A97="","",A97)</f>
        <v/>
      </c>
      <c r="C97" s="28" t="n"/>
      <c r="D97" s="28" t="n"/>
      <c r="E97" s="31">
        <f>IF(OR(C97="",D97=""),"",IFERROR((D97-C97)*24,""))</f>
        <v/>
      </c>
      <c r="F97" s="6" t="n"/>
      <c r="G97" s="6" t="n"/>
      <c r="H97" s="7" t="n"/>
      <c r="I97" s="6" t="n"/>
      <c r="J97" s="6" t="n"/>
      <c r="K97" s="6" t="n"/>
      <c r="L97" s="31">
        <f>IF(F97="","",IFERROR(VLOOKUP(F97,'Instructions'!$F$5:$G$13,2,FALSE),""))</f>
        <v/>
      </c>
      <c r="M97" s="11">
        <f>IF(K97="","",IF(K97="Completed",100%,IF(K97="In Progress",50%,0%)))</f>
        <v/>
      </c>
      <c r="N97" s="7" t="n"/>
    </row>
    <row r="98" ht="24" customHeight="1">
      <c r="A98" s="26" t="n"/>
      <c r="B98" s="27">
        <f>IF(A98="","",A98)</f>
        <v/>
      </c>
      <c r="C98" s="28" t="n"/>
      <c r="D98" s="28" t="n"/>
      <c r="E98" s="29">
        <f>IF(OR(C98="",D98=""),"",IFERROR((D98-C98)*24,""))</f>
        <v/>
      </c>
      <c r="F98" s="6" t="n"/>
      <c r="G98" s="6" t="n"/>
      <c r="H98" s="7" t="n"/>
      <c r="I98" s="6" t="n"/>
      <c r="J98" s="6" t="n"/>
      <c r="K98" s="6" t="n"/>
      <c r="L98" s="29">
        <f>IF(F98="","",IFERROR(VLOOKUP(F98,'Instructions'!$F$5:$G$13,2,FALSE),""))</f>
        <v/>
      </c>
      <c r="M98" s="8">
        <f>IF(K98="","",IF(K98="Completed",100%,IF(K98="In Progress",50%,0%)))</f>
        <v/>
      </c>
      <c r="N98" s="7" t="n"/>
    </row>
    <row r="99" ht="24" customHeight="1">
      <c r="A99" s="26" t="n"/>
      <c r="B99" s="30">
        <f>IF(A99="","",A99)</f>
        <v/>
      </c>
      <c r="C99" s="28" t="n"/>
      <c r="D99" s="28" t="n"/>
      <c r="E99" s="31">
        <f>IF(OR(C99="",D99=""),"",IFERROR((D99-C99)*24,""))</f>
        <v/>
      </c>
      <c r="F99" s="6" t="n"/>
      <c r="G99" s="6" t="n"/>
      <c r="H99" s="7" t="n"/>
      <c r="I99" s="6" t="n"/>
      <c r="J99" s="6" t="n"/>
      <c r="K99" s="6" t="n"/>
      <c r="L99" s="31">
        <f>IF(F99="","",IFERROR(VLOOKUP(F99,'Instructions'!$F$5:$G$13,2,FALSE),""))</f>
        <v/>
      </c>
      <c r="M99" s="11">
        <f>IF(K99="","",IF(K99="Completed",100%,IF(K99="In Progress",50%,0%)))</f>
        <v/>
      </c>
      <c r="N99" s="7" t="n"/>
    </row>
    <row r="100" ht="24" customHeight="1">
      <c r="A100" s="26" t="n"/>
      <c r="B100" s="27">
        <f>IF(A100="","",A100)</f>
        <v/>
      </c>
      <c r="C100" s="28" t="n"/>
      <c r="D100" s="28" t="n"/>
      <c r="E100" s="29">
        <f>IF(OR(C100="",D100=""),"",IFERROR((D100-C100)*24,""))</f>
        <v/>
      </c>
      <c r="F100" s="6" t="n"/>
      <c r="G100" s="6" t="n"/>
      <c r="H100" s="7" t="n"/>
      <c r="I100" s="6" t="n"/>
      <c r="J100" s="6" t="n"/>
      <c r="K100" s="6" t="n"/>
      <c r="L100" s="29">
        <f>IF(F100="","",IFERROR(VLOOKUP(F100,'Instructions'!$F$5:$G$13,2,FALSE),""))</f>
        <v/>
      </c>
      <c r="M100" s="8">
        <f>IF(K100="","",IF(K100="Completed",100%,IF(K100="In Progress",50%,0%)))</f>
        <v/>
      </c>
      <c r="N100" s="7" t="n"/>
    </row>
    <row r="101" ht="24" customHeight="1">
      <c r="A101" s="26" t="n"/>
      <c r="B101" s="30">
        <f>IF(A101="","",A101)</f>
        <v/>
      </c>
      <c r="C101" s="28" t="n"/>
      <c r="D101" s="28" t="n"/>
      <c r="E101" s="31">
        <f>IF(OR(C101="",D101=""),"",IFERROR((D101-C101)*24,""))</f>
        <v/>
      </c>
      <c r="F101" s="6" t="n"/>
      <c r="G101" s="6" t="n"/>
      <c r="H101" s="7" t="n"/>
      <c r="I101" s="6" t="n"/>
      <c r="J101" s="6" t="n"/>
      <c r="K101" s="6" t="n"/>
      <c r="L101" s="31">
        <f>IF(F101="","",IFERROR(VLOOKUP(F101,'Instructions'!$F$5:$G$13,2,FALSE),""))</f>
        <v/>
      </c>
      <c r="M101" s="11">
        <f>IF(K101="","",IF(K101="Completed",100%,IF(K101="In Progress",50%,0%)))</f>
        <v/>
      </c>
      <c r="N101" s="7" t="n"/>
    </row>
  </sheetData>
  <conditionalFormatting sqref="K2:K101">
    <cfRule type="expression" priority="1" dxfId="0" stopIfTrue="1">
      <formula>$K2="Completed"</formula>
    </cfRule>
  </conditionalFormatting>
  <conditionalFormatting sqref="J2:J101">
    <cfRule type="expression" priority="2" dxfId="1" stopIfTrue="1">
      <formula>$J2="High"</formula>
    </cfRule>
  </conditionalFormatting>
  <conditionalFormatting sqref="M2:M101">
    <cfRule type="expression" priority="3" dxfId="0" stopIfTrue="1">
      <formula>$M2=100%</formula>
    </cfRule>
  </conditionalFormatting>
  <dataValidations count="5">
    <dataValidation sqref="F2:F101" showErrorMessage="1" showInputMessage="1" allowBlank="1" type="list">
      <formula1>='Instructions'!$F$5:$F$13</formula1>
    </dataValidation>
    <dataValidation sqref="G2:G101" showErrorMessage="1" showInputMessage="1" allowBlank="1" type="list">
      <formula1>"Higher,Ordinary"</formula1>
    </dataValidation>
    <dataValidation sqref="I2:I101" showErrorMessage="1" showInputMessage="1" allowBlank="1" type="list">
      <formula1>"Notes,Past Paper,Flashcards,Quiz,Essay Plan"</formula1>
    </dataValidation>
    <dataValidation sqref="J2:J101" showErrorMessage="1" showInputMessage="1" allowBlank="1" type="list">
      <formula1>"High,Medium,Low"</formula1>
    </dataValidation>
    <dataValidation sqref="K2:K101" showErrorMessage="1" showInputMessage="1" allowBlank="1" type="list">
      <formula1>"Planned,In Progress,Completed"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9" customWidth="1" min="4" max="4"/>
    <col width="24" customWidth="1" min="5" max="5"/>
    <col width="20" customWidth="1" min="6" max="6"/>
    <col width="4" customWidth="1" min="7" max="7"/>
    <col width="16" customWidth="1" min="8" max="8"/>
    <col width="12" customWidth="1" min="9" max="9"/>
    <col width="4" customWidth="1" min="10" max="10"/>
    <col width="4" customWidth="1" min="11" max="11"/>
  </cols>
  <sheetData>
    <row r="1" ht="28" customHeight="1">
      <c r="A1" s="12" t="inlineStr">
        <is>
          <t>Leaving Certificate Study Dashboard – 2026/27</t>
        </is>
      </c>
    </row>
    <row r="2"/>
    <row r="3">
      <c r="A3" s="13" t="inlineStr">
        <is>
          <t>Key metric</t>
        </is>
      </c>
      <c r="B3" s="13" t="inlineStr">
        <is>
          <t>Current value</t>
        </is>
      </c>
    </row>
    <row r="4">
      <c r="A4" s="14" t="inlineStr">
        <is>
          <t>Total Planned Hours</t>
        </is>
      </c>
      <c r="B4" s="29">
        <f>IFERROR(SUM('Study Timetable'!$E$2:$E$101),0)</f>
        <v/>
      </c>
    </row>
    <row r="5">
      <c r="A5" s="15" t="inlineStr">
        <is>
          <t>Average Session Length</t>
        </is>
      </c>
      <c r="B5" s="31">
        <f>IFERROR(AVERAGE('Study Timetable'!$E$2:$E$101),0)</f>
        <v/>
      </c>
    </row>
    <row r="6">
      <c r="A6" s="14" t="inlineStr">
        <is>
          <t>Completed Sessions</t>
        </is>
      </c>
      <c r="B6" s="16">
        <f>COUNTIF('Study Timetable'!$K$2:$K$101,"Completed")</f>
        <v/>
      </c>
    </row>
    <row r="7">
      <c r="A7" s="15" t="inlineStr">
        <is>
          <t>Overall Completion</t>
        </is>
      </c>
      <c r="B7" s="11">
        <f>IFERROR(AVERAGE('Study Timetable'!$M$2:$M$101),0)</f>
        <v/>
      </c>
    </row>
    <row r="8">
      <c r="A8" s="14" t="inlineStr">
        <is>
          <t>High-Priority Sessions</t>
        </is>
      </c>
      <c r="B8" s="16">
        <f>COUNTIF('Study Timetable'!$J$2:$J$101,"High")</f>
        <v/>
      </c>
    </row>
    <row r="9">
      <c r="A9" s="15" t="inlineStr">
        <is>
          <t>Sessions Remaining</t>
        </is>
      </c>
      <c r="B9" s="17">
        <f>COUNTIF('Study Timetable'!$K$2:$K$101,"&lt;&gt;Completed")</f>
        <v/>
      </c>
    </row>
    <row r="10"/>
    <row r="11"/>
    <row r="12"/>
    <row r="13"/>
    <row r="14">
      <c r="A14" s="1" t="inlineStr">
        <is>
          <t>Subject</t>
        </is>
      </c>
      <c r="B14" s="1" t="inlineStr">
        <is>
          <t>Number of Sessions</t>
        </is>
      </c>
      <c r="C14" s="1" t="inlineStr">
        <is>
          <t>Total Hours</t>
        </is>
      </c>
      <c r="D14" s="1" t="inlineStr">
        <is>
          <t>Average Completion</t>
        </is>
      </c>
      <c r="E14" s="1" t="inlineStr">
        <is>
          <t>Target Hours per Session</t>
        </is>
      </c>
      <c r="F14" s="1" t="inlineStr">
        <is>
          <t>Progress Indicator</t>
        </is>
      </c>
      <c r="H14" s="1" t="inlineStr">
        <is>
          <t>Status</t>
        </is>
      </c>
      <c r="I14" s="1" t="inlineStr">
        <is>
          <t>Sessions</t>
        </is>
      </c>
    </row>
    <row r="15">
      <c r="A15" s="18" t="inlineStr">
        <is>
          <t>Maths</t>
        </is>
      </c>
      <c r="B15" s="19">
        <f>IF(A15="","",COUNTIF('Study Timetable'!$F$2:$F$101,A15))</f>
        <v/>
      </c>
      <c r="C15" s="29">
        <f>IF(A15="","",IFERROR(SUMIF('Study Timetable'!$F$2:$F$101,A15,'Study Timetable'!$E$2:$E$101),0))</f>
        <v/>
      </c>
      <c r="D15" s="8">
        <f>IF(A15="","",IFERROR(SUMIF('Study Timetable'!$F$2:$F$101,A15,'Study Timetable'!$M$2:$M$101)/COUNTIF('Study Timetable'!$F$2:$F$101,A15),0))</f>
        <v/>
      </c>
      <c r="E15" s="29">
        <f>IF(A15="","",IFERROR(VLOOKUP(A15,'Instructions'!$F$5:$G$13,2,FALSE),0))</f>
        <v/>
      </c>
      <c r="F15" s="18">
        <f>IF(A15="","",IF(D15&gt;=100%,"On track",IF(D15&gt;=50%,"In progress","Needs attention")))</f>
        <v/>
      </c>
      <c r="H15" s="19" t="inlineStr">
        <is>
          <t>Planned</t>
        </is>
      </c>
      <c r="I15" s="19">
        <f>IF(H15="","",COUNTIF('Study Timetable'!$K$2:$K$101,H15))</f>
        <v/>
      </c>
    </row>
    <row r="16">
      <c r="A16" s="20" t="inlineStr">
        <is>
          <t>Irish</t>
        </is>
      </c>
      <c r="B16" s="21">
        <f>IF(A16="","",COUNTIF('Study Timetable'!$F$2:$F$101,A16))</f>
        <v/>
      </c>
      <c r="C16" s="31">
        <f>IF(A16="","",IFERROR(SUMIF('Study Timetable'!$F$2:$F$101,A16,'Study Timetable'!$E$2:$E$101),0))</f>
        <v/>
      </c>
      <c r="D16" s="11">
        <f>IF(A16="","",IFERROR(SUMIF('Study Timetable'!$F$2:$F$101,A16,'Study Timetable'!$M$2:$M$101)/COUNTIF('Study Timetable'!$F$2:$F$101,A16),0))</f>
        <v/>
      </c>
      <c r="E16" s="31">
        <f>IF(A16="","",IFERROR(VLOOKUP(A16,'Instructions'!$F$5:$G$13,2,FALSE),0))</f>
        <v/>
      </c>
      <c r="F16" s="20">
        <f>IF(A16="","",IF(D16&gt;=100%,"On track",IF(D16&gt;=50%,"In progress","Needs attention")))</f>
        <v/>
      </c>
      <c r="H16" s="21" t="inlineStr">
        <is>
          <t>In Progress</t>
        </is>
      </c>
      <c r="I16" s="21">
        <f>IF(H16="","",COUNTIF('Study Timetable'!$K$2:$K$101,H16))</f>
        <v/>
      </c>
    </row>
    <row r="17">
      <c r="A17" s="18" t="inlineStr">
        <is>
          <t>Biology</t>
        </is>
      </c>
      <c r="B17" s="19">
        <f>IF(A17="","",COUNTIF('Study Timetable'!$F$2:$F$101,A17))</f>
        <v/>
      </c>
      <c r="C17" s="29">
        <f>IF(A17="","",IFERROR(SUMIF('Study Timetable'!$F$2:$F$101,A17,'Study Timetable'!$E$2:$E$101),0))</f>
        <v/>
      </c>
      <c r="D17" s="8">
        <f>IF(A17="","",IFERROR(SUMIF('Study Timetable'!$F$2:$F$101,A17,'Study Timetable'!$M$2:$M$101)/COUNTIF('Study Timetable'!$F$2:$F$101,A17),0))</f>
        <v/>
      </c>
      <c r="E17" s="29">
        <f>IF(A17="","",IFERROR(VLOOKUP(A17,'Instructions'!$F$5:$G$13,2,FALSE),0))</f>
        <v/>
      </c>
      <c r="F17" s="18">
        <f>IF(A17="","",IF(D17&gt;=100%,"On track",IF(D17&gt;=50%,"In progress","Needs attention")))</f>
        <v/>
      </c>
      <c r="H17" s="19" t="inlineStr">
        <is>
          <t>Completed</t>
        </is>
      </c>
      <c r="I17" s="19">
        <f>IF(H17="","",COUNTIF('Study Timetable'!$K$2:$K$101,H17))</f>
        <v/>
      </c>
    </row>
    <row r="18">
      <c r="A18" s="20" t="inlineStr">
        <is>
          <t>English</t>
        </is>
      </c>
      <c r="B18" s="21">
        <f>IF(A18="","",COUNTIF('Study Timetable'!$F$2:$F$101,A18))</f>
        <v/>
      </c>
      <c r="C18" s="31">
        <f>IF(A18="","",IFERROR(SUMIF('Study Timetable'!$F$2:$F$101,A18,'Study Timetable'!$E$2:$E$101),0))</f>
        <v/>
      </c>
      <c r="D18" s="11">
        <f>IF(A18="","",IFERROR(SUMIF('Study Timetable'!$F$2:$F$101,A18,'Study Timetable'!$M$2:$M$101)/COUNTIF('Study Timetable'!$F$2:$F$101,A18),0))</f>
        <v/>
      </c>
      <c r="E18" s="31">
        <f>IF(A18="","",IFERROR(VLOOKUP(A18,'Instructions'!$F$5:$G$13,2,FALSE),0))</f>
        <v/>
      </c>
      <c r="F18" s="20">
        <f>IF(A18="","",IF(D18&gt;=100%,"On track",IF(D18&gt;=50%,"In progress","Needs attention")))</f>
        <v/>
      </c>
      <c r="H18" s="21" t="n"/>
      <c r="I18" s="21">
        <f>IF(H18="","",COUNTIF('Study Timetable'!$K$2:$K$101,H18))</f>
        <v/>
      </c>
    </row>
    <row r="19">
      <c r="A19" s="18" t="inlineStr">
        <is>
          <t>French</t>
        </is>
      </c>
      <c r="B19" s="19">
        <f>IF(A19="","",COUNTIF('Study Timetable'!$F$2:$F$101,A19))</f>
        <v/>
      </c>
      <c r="C19" s="29">
        <f>IF(A19="","",IFERROR(SUMIF('Study Timetable'!$F$2:$F$101,A19,'Study Timetable'!$E$2:$E$101),0))</f>
        <v/>
      </c>
      <c r="D19" s="8">
        <f>IF(A19="","",IFERROR(SUMIF('Study Timetable'!$F$2:$F$101,A19,'Study Timetable'!$M$2:$M$101)/COUNTIF('Study Timetable'!$F$2:$F$101,A19),0))</f>
        <v/>
      </c>
      <c r="E19" s="29">
        <f>IF(A19="","",IFERROR(VLOOKUP(A19,'Instructions'!$F$5:$G$13,2,FALSE),0))</f>
        <v/>
      </c>
      <c r="F19" s="18">
        <f>IF(A19="","",IF(D19&gt;=100%,"On track",IF(D19&gt;=50%,"In progress","Needs attention")))</f>
        <v/>
      </c>
      <c r="H19" s="19" t="n"/>
      <c r="I19" s="19">
        <f>IF(H19="","",COUNTIF('Study Timetable'!$K$2:$K$101,H19))</f>
        <v/>
      </c>
    </row>
    <row r="20">
      <c r="A20" s="20" t="inlineStr">
        <is>
          <t>History</t>
        </is>
      </c>
      <c r="B20" s="21">
        <f>IF(A20="","",COUNTIF('Study Timetable'!$F$2:$F$101,A20))</f>
        <v/>
      </c>
      <c r="C20" s="31">
        <f>IF(A20="","",IFERROR(SUMIF('Study Timetable'!$F$2:$F$101,A20,'Study Timetable'!$E$2:$E$101),0))</f>
        <v/>
      </c>
      <c r="D20" s="11">
        <f>IF(A20="","",IFERROR(SUMIF('Study Timetable'!$F$2:$F$101,A20,'Study Timetable'!$M$2:$M$101)/COUNTIF('Study Timetable'!$F$2:$F$101,A20),0))</f>
        <v/>
      </c>
      <c r="E20" s="31">
        <f>IF(A20="","",IFERROR(VLOOKUP(A20,'Instructions'!$F$5:$G$13,2,FALSE),0))</f>
        <v/>
      </c>
      <c r="F20" s="20">
        <f>IF(A20="","",IF(D20&gt;=100%,"On track",IF(D20&gt;=50%,"In progress","Needs attention")))</f>
        <v/>
      </c>
      <c r="H20" s="21" t="n"/>
      <c r="I20" s="21">
        <f>IF(H20="","",COUNTIF('Study Timetable'!$K$2:$K$101,H20))</f>
        <v/>
      </c>
    </row>
    <row r="21">
      <c r="A21" s="18" t="inlineStr">
        <is>
          <t>Chemistry</t>
        </is>
      </c>
      <c r="B21" s="19">
        <f>IF(A21="","",COUNTIF('Study Timetable'!$F$2:$F$101,A21))</f>
        <v/>
      </c>
      <c r="C21" s="29">
        <f>IF(A21="","",IFERROR(SUMIF('Study Timetable'!$F$2:$F$101,A21,'Study Timetable'!$E$2:$E$101),0))</f>
        <v/>
      </c>
      <c r="D21" s="8">
        <f>IF(A21="","",IFERROR(SUMIF('Study Timetable'!$F$2:$F$101,A21,'Study Timetable'!$M$2:$M$101)/COUNTIF('Study Timetable'!$F$2:$F$101,A21),0))</f>
        <v/>
      </c>
      <c r="E21" s="29">
        <f>IF(A21="","",IFERROR(VLOOKUP(A21,'Instructions'!$F$5:$G$13,2,FALSE),0))</f>
        <v/>
      </c>
      <c r="F21" s="18">
        <f>IF(A21="","",IF(D21&gt;=100%,"On track",IF(D21&gt;=50%,"In progress","Needs attention")))</f>
        <v/>
      </c>
      <c r="H21" s="19" t="n"/>
      <c r="I21" s="19">
        <f>IF(H21="","",COUNTIF('Study Timetable'!$K$2:$K$101,H21))</f>
        <v/>
      </c>
    </row>
    <row r="22">
      <c r="A22" s="20" t="inlineStr">
        <is>
          <t>Business</t>
        </is>
      </c>
      <c r="B22" s="21">
        <f>IF(A22="","",COUNTIF('Study Timetable'!$F$2:$F$101,A22))</f>
        <v/>
      </c>
      <c r="C22" s="31">
        <f>IF(A22="","",IFERROR(SUMIF('Study Timetable'!$F$2:$F$101,A22,'Study Timetable'!$E$2:$E$101),0))</f>
        <v/>
      </c>
      <c r="D22" s="11">
        <f>IF(A22="","",IFERROR(SUMIF('Study Timetable'!$F$2:$F$101,A22,'Study Timetable'!$M$2:$M$101)/COUNTIF('Study Timetable'!$F$2:$F$101,A22),0))</f>
        <v/>
      </c>
      <c r="E22" s="31">
        <f>IF(A22="","",IFERROR(VLOOKUP(A22,'Instructions'!$F$5:$G$13,2,FALSE),0))</f>
        <v/>
      </c>
      <c r="F22" s="20">
        <f>IF(A22="","",IF(D22&gt;=100%,"On track",IF(D22&gt;=50%,"In progress","Needs attention")))</f>
        <v/>
      </c>
      <c r="H22" s="21" t="n"/>
      <c r="I22" s="21">
        <f>IF(H22="","",COUNTIF('Study Timetable'!$K$2:$K$101,H22))</f>
        <v/>
      </c>
    </row>
    <row r="23">
      <c r="A23" s="18" t="inlineStr">
        <is>
          <t>Geography</t>
        </is>
      </c>
      <c r="B23" s="19">
        <f>IF(A23="","",COUNTIF('Study Timetable'!$F$2:$F$101,A23))</f>
        <v/>
      </c>
      <c r="C23" s="29">
        <f>IF(A23="","",IFERROR(SUMIF('Study Timetable'!$F$2:$F$101,A23,'Study Timetable'!$E$2:$E$101),0))</f>
        <v/>
      </c>
      <c r="D23" s="8">
        <f>IF(A23="","",IFERROR(SUMIF('Study Timetable'!$F$2:$F$101,A23,'Study Timetable'!$M$2:$M$101)/COUNTIF('Study Timetable'!$F$2:$F$101,A23),0))</f>
        <v/>
      </c>
      <c r="E23" s="29">
        <f>IF(A23="","",IFERROR(VLOOKUP(A23,'Instructions'!$F$5:$G$13,2,FALSE),0))</f>
        <v/>
      </c>
      <c r="F23" s="18">
        <f>IF(A23="","",IF(D23&gt;=100%,"On track",IF(D23&gt;=50%,"In progress","Needs attention")))</f>
        <v/>
      </c>
      <c r="H23" s="19" t="n"/>
      <c r="I23" s="19">
        <f>IF(H23="","",COUNTIF('Study Timetable'!$K$2:$K$101,H23))</f>
        <v/>
      </c>
    </row>
    <row r="24">
      <c r="A24" s="20" t="n"/>
      <c r="B24" s="21">
        <f>IF(A24="","",COUNTIF('Study Timetable'!$F$2:$F$101,A24))</f>
        <v/>
      </c>
      <c r="C24" s="31">
        <f>IF(A24="","",IFERROR(SUMIF('Study Timetable'!$F$2:$F$101,A24,'Study Timetable'!$E$2:$E$101),0))</f>
        <v/>
      </c>
      <c r="D24" s="11">
        <f>IF(A24="","",IFERROR(SUMIF('Study Timetable'!$F$2:$F$101,A24,'Study Timetable'!$M$2:$M$101)/COUNTIF('Study Timetable'!$F$2:$F$101,A24),0))</f>
        <v/>
      </c>
      <c r="E24" s="31">
        <f>IF(A24="","",IFERROR(VLOOKUP(A24,'Instructions'!$F$5:$G$13,2,FALSE),0))</f>
        <v/>
      </c>
      <c r="F24" s="20">
        <f>IF(A24="","",IF(D24&gt;=100%,"On track",IF(D24&gt;=50%,"In progress","Needs attention")))</f>
        <v/>
      </c>
      <c r="H24" s="21" t="n"/>
      <c r="I24" s="21">
        <f>IF(H24="","",COUNTIF('Study Timetable'!$K$2:$K$101,H24))</f>
        <v/>
      </c>
    </row>
    <row r="25">
      <c r="A25" s="18" t="n"/>
      <c r="B25" s="19">
        <f>IF(A25="","",COUNTIF('Study Timetable'!$F$2:$F$101,A25))</f>
        <v/>
      </c>
      <c r="C25" s="29">
        <f>IF(A25="","",IFERROR(SUMIF('Study Timetable'!$F$2:$F$101,A25,'Study Timetable'!$E$2:$E$101),0))</f>
        <v/>
      </c>
      <c r="D25" s="8">
        <f>IF(A25="","",IFERROR(SUMIF('Study Timetable'!$F$2:$F$101,A25,'Study Timetable'!$M$2:$M$101)/COUNTIF('Study Timetable'!$F$2:$F$101,A25),0))</f>
        <v/>
      </c>
      <c r="E25" s="29">
        <f>IF(A25="","",IFERROR(VLOOKUP(A25,'Instructions'!$F$5:$G$13,2,FALSE),0))</f>
        <v/>
      </c>
      <c r="F25" s="18">
        <f>IF(A25="","",IF(D25&gt;=100%,"On track",IF(D25&gt;=50%,"In progress","Needs attention")))</f>
        <v/>
      </c>
      <c r="H25" s="19" t="n"/>
      <c r="I25" s="19">
        <f>IF(H25="","",COUNTIF('Study Timetable'!$K$2:$K$101,H25))</f>
        <v/>
      </c>
    </row>
    <row r="26">
      <c r="A26" s="20" t="n"/>
      <c r="B26" s="21">
        <f>IF(A26="","",COUNTIF('Study Timetable'!$F$2:$F$101,A26))</f>
        <v/>
      </c>
      <c r="C26" s="31">
        <f>IF(A26="","",IFERROR(SUMIF('Study Timetable'!$F$2:$F$101,A26,'Study Timetable'!$E$2:$E$101),0))</f>
        <v/>
      </c>
      <c r="D26" s="11">
        <f>IF(A26="","",IFERROR(SUMIF('Study Timetable'!$F$2:$F$101,A26,'Study Timetable'!$M$2:$M$101)/COUNTIF('Study Timetable'!$F$2:$F$101,A26),0))</f>
        <v/>
      </c>
      <c r="E26" s="31">
        <f>IF(A26="","",IFERROR(VLOOKUP(A26,'Instructions'!$F$5:$G$13,2,FALSE),0))</f>
        <v/>
      </c>
      <c r="F26" s="20">
        <f>IF(A26="","",IF(D26&gt;=100%,"On track",IF(D26&gt;=50%,"In progress","Needs attention")))</f>
        <v/>
      </c>
      <c r="H26" s="21" t="n"/>
      <c r="I26" s="21">
        <f>IF(H26="","",COUNTIF('Study Timetable'!$K$2:$K$101,H26))</f>
        <v/>
      </c>
    </row>
    <row r="27">
      <c r="A27" s="18" t="n"/>
      <c r="B27" s="19">
        <f>IF(A27="","",COUNTIF('Study Timetable'!$F$2:$F$101,A27))</f>
        <v/>
      </c>
      <c r="C27" s="29">
        <f>IF(A27="","",IFERROR(SUMIF('Study Timetable'!$F$2:$F$101,A27,'Study Timetable'!$E$2:$E$101),0))</f>
        <v/>
      </c>
      <c r="D27" s="8">
        <f>IF(A27="","",IFERROR(SUMIF('Study Timetable'!$F$2:$F$101,A27,'Study Timetable'!$M$2:$M$101)/COUNTIF('Study Timetable'!$F$2:$F$101,A27),0))</f>
        <v/>
      </c>
      <c r="E27" s="29">
        <f>IF(A27="","",IFERROR(VLOOKUP(A27,'Instructions'!$F$5:$G$13,2,FALSE),0))</f>
        <v/>
      </c>
      <c r="F27" s="18">
        <f>IF(A27="","",IF(D27&gt;=100%,"On track",IF(D27&gt;=50%,"In progress","Needs attention")))</f>
        <v/>
      </c>
      <c r="H27" s="19" t="n"/>
      <c r="I27" s="19">
        <f>IF(H27="","",COUNTIF('Study Timetable'!$K$2:$K$101,H27))</f>
        <v/>
      </c>
    </row>
    <row r="28">
      <c r="A28" s="20" t="n"/>
      <c r="B28" s="21">
        <f>IF(A28="","",COUNTIF('Study Timetable'!$F$2:$F$101,A28))</f>
        <v/>
      </c>
      <c r="C28" s="31">
        <f>IF(A28="","",IFERROR(SUMIF('Study Timetable'!$F$2:$F$101,A28,'Study Timetable'!$E$2:$E$101),0))</f>
        <v/>
      </c>
      <c r="D28" s="11">
        <f>IF(A28="","",IFERROR(SUMIF('Study Timetable'!$F$2:$F$101,A28,'Study Timetable'!$M$2:$M$101)/COUNTIF('Study Timetable'!$F$2:$F$101,A28),0))</f>
        <v/>
      </c>
      <c r="E28" s="31">
        <f>IF(A28="","",IFERROR(VLOOKUP(A28,'Instructions'!$F$5:$G$13,2,FALSE),0))</f>
        <v/>
      </c>
      <c r="F28" s="20">
        <f>IF(A28="","",IF(D28&gt;=100%,"On track",IF(D28&gt;=50%,"In progress","Needs attention")))</f>
        <v/>
      </c>
      <c r="H28" s="21" t="n"/>
      <c r="I28" s="21">
        <f>IF(H28="","",COUNTIF('Study Timetable'!$K$2:$K$101,H28))</f>
        <v/>
      </c>
    </row>
    <row r="29">
      <c r="A29" s="18" t="n"/>
      <c r="B29" s="19">
        <f>IF(A29="","",COUNTIF('Study Timetable'!$F$2:$F$101,A29))</f>
        <v/>
      </c>
      <c r="C29" s="29">
        <f>IF(A29="","",IFERROR(SUMIF('Study Timetable'!$F$2:$F$101,A29,'Study Timetable'!$E$2:$E$101),0))</f>
        <v/>
      </c>
      <c r="D29" s="8">
        <f>IF(A29="","",IFERROR(SUMIF('Study Timetable'!$F$2:$F$101,A29,'Study Timetable'!$M$2:$M$101)/COUNTIF('Study Timetable'!$F$2:$F$101,A29),0))</f>
        <v/>
      </c>
      <c r="E29" s="29">
        <f>IF(A29="","",IFERROR(VLOOKUP(A29,'Instructions'!$F$5:$G$13,2,FALSE),0))</f>
        <v/>
      </c>
      <c r="F29" s="18">
        <f>IF(A29="","",IF(D29&gt;=100%,"On track",IF(D29&gt;=50%,"In progress","Needs attention")))</f>
        <v/>
      </c>
      <c r="H29" s="19" t="n"/>
      <c r="I29" s="19">
        <f>IF(H29="","",COUNTIF('Study Timetable'!$K$2:$K$101,H29))</f>
        <v/>
      </c>
    </row>
    <row r="30">
      <c r="A30" s="20" t="n"/>
      <c r="B30" s="21">
        <f>IF(A30="","",COUNTIF('Study Timetable'!$F$2:$F$101,A30))</f>
        <v/>
      </c>
      <c r="C30" s="31">
        <f>IF(A30="","",IFERROR(SUMIF('Study Timetable'!$F$2:$F$101,A30,'Study Timetable'!$E$2:$E$101),0))</f>
        <v/>
      </c>
      <c r="D30" s="11">
        <f>IF(A30="","",IFERROR(SUMIF('Study Timetable'!$F$2:$F$101,A30,'Study Timetable'!$M$2:$M$101)/COUNTIF('Study Timetable'!$F$2:$F$101,A30),0))</f>
        <v/>
      </c>
      <c r="E30" s="31">
        <f>IF(A30="","",IFERROR(VLOOKUP(A30,'Instructions'!$F$5:$G$13,2,FALSE),0))</f>
        <v/>
      </c>
      <c r="F30" s="20">
        <f>IF(A30="","",IF(D30&gt;=100%,"On track",IF(D30&gt;=50%,"In progress","Needs attention")))</f>
        <v/>
      </c>
      <c r="H30" s="21" t="n"/>
      <c r="I30" s="21">
        <f>IF(H30="","",COUNTIF('Study Timetable'!$K$2:$K$101,H30))</f>
        <v/>
      </c>
    </row>
    <row r="31">
      <c r="A31" s="18" t="n"/>
      <c r="B31" s="19">
        <f>IF(A31="","",COUNTIF('Study Timetable'!$F$2:$F$101,A31))</f>
        <v/>
      </c>
      <c r="C31" s="29">
        <f>IF(A31="","",IFERROR(SUMIF('Study Timetable'!$F$2:$F$101,A31,'Study Timetable'!$E$2:$E$101),0))</f>
        <v/>
      </c>
      <c r="D31" s="8">
        <f>IF(A31="","",IFERROR(SUMIF('Study Timetable'!$F$2:$F$101,A31,'Study Timetable'!$M$2:$M$101)/COUNTIF('Study Timetable'!$F$2:$F$101,A31),0))</f>
        <v/>
      </c>
      <c r="E31" s="29">
        <f>IF(A31="","",IFERROR(VLOOKUP(A31,'Instructions'!$F$5:$G$13,2,FALSE),0))</f>
        <v/>
      </c>
      <c r="F31" s="18">
        <f>IF(A31="","",IF(D31&gt;=100%,"On track",IF(D31&gt;=50%,"In progress","Needs attention")))</f>
        <v/>
      </c>
      <c r="H31" s="19" t="n"/>
      <c r="I31" s="19">
        <f>IF(H31="","",COUNTIF('Study Timetable'!$K$2:$K$101,H31))</f>
        <v/>
      </c>
    </row>
    <row r="32">
      <c r="A32" s="20" t="n"/>
      <c r="B32" s="21">
        <f>IF(A32="","",COUNTIF('Study Timetable'!$F$2:$F$101,A32))</f>
        <v/>
      </c>
      <c r="C32" s="31">
        <f>IF(A32="","",IFERROR(SUMIF('Study Timetable'!$F$2:$F$101,A32,'Study Timetable'!$E$2:$E$101),0))</f>
        <v/>
      </c>
      <c r="D32" s="11">
        <f>IF(A32="","",IFERROR(SUMIF('Study Timetable'!$F$2:$F$101,A32,'Study Timetable'!$M$2:$M$101)/COUNTIF('Study Timetable'!$F$2:$F$101,A32),0))</f>
        <v/>
      </c>
      <c r="E32" s="31">
        <f>IF(A32="","",IFERROR(VLOOKUP(A32,'Instructions'!$F$5:$G$13,2,FALSE),0))</f>
        <v/>
      </c>
      <c r="F32" s="20">
        <f>IF(A32="","",IF(D32&gt;=100%,"On track",IF(D32&gt;=50%,"In progress","Needs attention")))</f>
        <v/>
      </c>
      <c r="H32" s="21" t="n"/>
      <c r="I32" s="21">
        <f>IF(H32="","",COUNTIF('Study Timetable'!$K$2:$K$101,H32))</f>
        <v/>
      </c>
    </row>
    <row r="33">
      <c r="A33" s="18" t="n"/>
      <c r="B33" s="19">
        <f>IF(A33="","",COUNTIF('Study Timetable'!$F$2:$F$101,A33))</f>
        <v/>
      </c>
      <c r="C33" s="29">
        <f>IF(A33="","",IFERROR(SUMIF('Study Timetable'!$F$2:$F$101,A33,'Study Timetable'!$E$2:$E$101),0))</f>
        <v/>
      </c>
      <c r="D33" s="8">
        <f>IF(A33="","",IFERROR(SUMIF('Study Timetable'!$F$2:$F$101,A33,'Study Timetable'!$M$2:$M$101)/COUNTIF('Study Timetable'!$F$2:$F$101,A33),0))</f>
        <v/>
      </c>
      <c r="E33" s="29">
        <f>IF(A33="","",IFERROR(VLOOKUP(A33,'Instructions'!$F$5:$G$13,2,FALSE),0))</f>
        <v/>
      </c>
      <c r="F33" s="18">
        <f>IF(A33="","",IF(D33&gt;=100%,"On track",IF(D33&gt;=50%,"In progress","Needs attention")))</f>
        <v/>
      </c>
      <c r="H33" s="19" t="n"/>
      <c r="I33" s="19">
        <f>IF(H33="","",COUNTIF('Study Timetable'!$K$2:$K$101,H33))</f>
        <v/>
      </c>
    </row>
    <row r="34">
      <c r="A34" s="20" t="n"/>
      <c r="B34" s="21">
        <f>IF(A34="","",COUNTIF('Study Timetable'!$F$2:$F$101,A34))</f>
        <v/>
      </c>
      <c r="C34" s="31">
        <f>IF(A34="","",IFERROR(SUMIF('Study Timetable'!$F$2:$F$101,A34,'Study Timetable'!$E$2:$E$101),0))</f>
        <v/>
      </c>
      <c r="D34" s="11">
        <f>IF(A34="","",IFERROR(SUMIF('Study Timetable'!$F$2:$F$101,A34,'Study Timetable'!$M$2:$M$101)/COUNTIF('Study Timetable'!$F$2:$F$101,A34),0))</f>
        <v/>
      </c>
      <c r="E34" s="31">
        <f>IF(A34="","",IFERROR(VLOOKUP(A34,'Instructions'!$F$5:$G$13,2,FALSE),0))</f>
        <v/>
      </c>
      <c r="F34" s="20">
        <f>IF(A34="","",IF(D34&gt;=100%,"On track",IF(D34&gt;=50%,"In progress","Needs attention")))</f>
        <v/>
      </c>
      <c r="H34" s="21" t="n"/>
      <c r="I34" s="21">
        <f>IF(H34="","",COUNTIF('Study Timetable'!$K$2:$K$101,H34))</f>
        <v/>
      </c>
    </row>
    <row r="35">
      <c r="A35" s="18" t="n"/>
      <c r="B35" s="19">
        <f>IF(A35="","",COUNTIF('Study Timetable'!$F$2:$F$101,A35))</f>
        <v/>
      </c>
      <c r="C35" s="29">
        <f>IF(A35="","",IFERROR(SUMIF('Study Timetable'!$F$2:$F$101,A35,'Study Timetable'!$E$2:$E$101),0))</f>
        <v/>
      </c>
      <c r="D35" s="8">
        <f>IF(A35="","",IFERROR(SUMIF('Study Timetable'!$F$2:$F$101,A35,'Study Timetable'!$M$2:$M$101)/COUNTIF('Study Timetable'!$F$2:$F$101,A35),0))</f>
        <v/>
      </c>
      <c r="E35" s="29">
        <f>IF(A35="","",IFERROR(VLOOKUP(A35,'Instructions'!$F$5:$G$13,2,FALSE),0))</f>
        <v/>
      </c>
      <c r="F35" s="18">
        <f>IF(A35="","",IF(D35&gt;=100%,"On track",IF(D35&gt;=50%,"In progress","Needs attention")))</f>
        <v/>
      </c>
      <c r="H35" s="19" t="n"/>
      <c r="I35" s="19">
        <f>IF(H35="","",COUNTIF('Study Timetable'!$K$2:$K$101,H35))</f>
        <v/>
      </c>
    </row>
    <row r="36">
      <c r="A36" s="20" t="n"/>
      <c r="B36" s="21">
        <f>IF(A36="","",COUNTIF('Study Timetable'!$F$2:$F$101,A36))</f>
        <v/>
      </c>
      <c r="C36" s="31">
        <f>IF(A36="","",IFERROR(SUMIF('Study Timetable'!$F$2:$F$101,A36,'Study Timetable'!$E$2:$E$101),0))</f>
        <v/>
      </c>
      <c r="D36" s="11">
        <f>IF(A36="","",IFERROR(SUMIF('Study Timetable'!$F$2:$F$101,A36,'Study Timetable'!$M$2:$M$101)/COUNTIF('Study Timetable'!$F$2:$F$101,A36),0))</f>
        <v/>
      </c>
      <c r="E36" s="31">
        <f>IF(A36="","",IFERROR(VLOOKUP(A36,'Instructions'!$F$5:$G$13,2,FALSE),0))</f>
        <v/>
      </c>
      <c r="F36" s="20">
        <f>IF(A36="","",IF(D36&gt;=100%,"On track",IF(D36&gt;=50%,"In progress","Needs attention")))</f>
        <v/>
      </c>
      <c r="H36" s="21" t="n"/>
      <c r="I36" s="21">
        <f>IF(H36="","",COUNTIF('Study Timetable'!$K$2:$K$101,H36))</f>
        <v/>
      </c>
    </row>
    <row r="37">
      <c r="A37" s="18" t="n"/>
      <c r="B37" s="19">
        <f>IF(A37="","",COUNTIF('Study Timetable'!$F$2:$F$101,A37))</f>
        <v/>
      </c>
      <c r="C37" s="29">
        <f>IF(A37="","",IFERROR(SUMIF('Study Timetable'!$F$2:$F$101,A37,'Study Timetable'!$E$2:$E$101),0))</f>
        <v/>
      </c>
      <c r="D37" s="8">
        <f>IF(A37="","",IFERROR(SUMIF('Study Timetable'!$F$2:$F$101,A37,'Study Timetable'!$M$2:$M$101)/COUNTIF('Study Timetable'!$F$2:$F$101,A37),0))</f>
        <v/>
      </c>
      <c r="E37" s="29">
        <f>IF(A37="","",IFERROR(VLOOKUP(A37,'Instructions'!$F$5:$G$13,2,FALSE),0))</f>
        <v/>
      </c>
      <c r="F37" s="18">
        <f>IF(A37="","",IF(D37&gt;=100%,"On track",IF(D37&gt;=50%,"In progress","Needs attention")))</f>
        <v/>
      </c>
      <c r="H37" s="19" t="n"/>
      <c r="I37" s="19">
        <f>IF(H37="","",COUNTIF('Study Timetable'!$K$2:$K$101,H37))</f>
        <v/>
      </c>
    </row>
    <row r="38">
      <c r="A38" s="20" t="n"/>
      <c r="B38" s="21">
        <f>IF(A38="","",COUNTIF('Study Timetable'!$F$2:$F$101,A38))</f>
        <v/>
      </c>
      <c r="C38" s="31">
        <f>IF(A38="","",IFERROR(SUMIF('Study Timetable'!$F$2:$F$101,A38,'Study Timetable'!$E$2:$E$101),0))</f>
        <v/>
      </c>
      <c r="D38" s="11">
        <f>IF(A38="","",IFERROR(SUMIF('Study Timetable'!$F$2:$F$101,A38,'Study Timetable'!$M$2:$M$101)/COUNTIF('Study Timetable'!$F$2:$F$101,A38),0))</f>
        <v/>
      </c>
      <c r="E38" s="31">
        <f>IF(A38="","",IFERROR(VLOOKUP(A38,'Instructions'!$F$5:$G$13,2,FALSE),0))</f>
        <v/>
      </c>
      <c r="F38" s="20">
        <f>IF(A38="","",IF(D38&gt;=100%,"On track",IF(D38&gt;=50%,"In progress","Needs attention")))</f>
        <v/>
      </c>
      <c r="H38" s="21" t="n"/>
      <c r="I38" s="21">
        <f>IF(H38="","",COUNTIF('Study Timetable'!$K$2:$K$101,H38))</f>
        <v/>
      </c>
    </row>
    <row r="39">
      <c r="A39" s="18" t="n"/>
      <c r="B39" s="19">
        <f>IF(A39="","",COUNTIF('Study Timetable'!$F$2:$F$101,A39))</f>
        <v/>
      </c>
      <c r="C39" s="29">
        <f>IF(A39="","",IFERROR(SUMIF('Study Timetable'!$F$2:$F$101,A39,'Study Timetable'!$E$2:$E$101),0))</f>
        <v/>
      </c>
      <c r="D39" s="8">
        <f>IF(A39="","",IFERROR(SUMIF('Study Timetable'!$F$2:$F$101,A39,'Study Timetable'!$M$2:$M$101)/COUNTIF('Study Timetable'!$F$2:$F$101,A39),0))</f>
        <v/>
      </c>
      <c r="E39" s="29">
        <f>IF(A39="","",IFERROR(VLOOKUP(A39,'Instructions'!$F$5:$G$13,2,FALSE),0))</f>
        <v/>
      </c>
      <c r="F39" s="18">
        <f>IF(A39="","",IF(D39&gt;=100%,"On track",IF(D39&gt;=50%,"In progress","Needs attention")))</f>
        <v/>
      </c>
      <c r="H39" s="19" t="n"/>
      <c r="I39" s="19">
        <f>IF(H39="","",COUNTIF('Study Timetable'!$K$2:$K$101,H39))</f>
        <v/>
      </c>
    </row>
    <row r="40">
      <c r="A40" s="20" t="n"/>
      <c r="B40" s="21">
        <f>IF(A40="","",COUNTIF('Study Timetable'!$F$2:$F$101,A40))</f>
        <v/>
      </c>
      <c r="C40" s="31">
        <f>IF(A40="","",IFERROR(SUMIF('Study Timetable'!$F$2:$F$101,A40,'Study Timetable'!$E$2:$E$101),0))</f>
        <v/>
      </c>
      <c r="D40" s="11">
        <f>IF(A40="","",IFERROR(SUMIF('Study Timetable'!$F$2:$F$101,A40,'Study Timetable'!$M$2:$M$101)/COUNTIF('Study Timetable'!$F$2:$F$101,A40),0))</f>
        <v/>
      </c>
      <c r="E40" s="31">
        <f>IF(A40="","",IFERROR(VLOOKUP(A40,'Instructions'!$F$5:$G$13,2,FALSE),0))</f>
        <v/>
      </c>
      <c r="F40" s="20">
        <f>IF(A40="","",IF(D40&gt;=100%,"On track",IF(D40&gt;=50%,"In progress","Needs attention")))</f>
        <v/>
      </c>
      <c r="H40" s="21" t="n"/>
      <c r="I40" s="21">
        <f>IF(H40="","",COUNTIF('Study Timetable'!$K$2:$K$101,H40))</f>
        <v/>
      </c>
    </row>
    <row r="41">
      <c r="A41" s="18" t="n"/>
      <c r="B41" s="19">
        <f>IF(A41="","",COUNTIF('Study Timetable'!$F$2:$F$101,A41))</f>
        <v/>
      </c>
      <c r="C41" s="29">
        <f>IF(A41="","",IFERROR(SUMIF('Study Timetable'!$F$2:$F$101,A41,'Study Timetable'!$E$2:$E$101),0))</f>
        <v/>
      </c>
      <c r="D41" s="8">
        <f>IF(A41="","",IFERROR(SUMIF('Study Timetable'!$F$2:$F$101,A41,'Study Timetable'!$M$2:$M$101)/COUNTIF('Study Timetable'!$F$2:$F$101,A41),0))</f>
        <v/>
      </c>
      <c r="E41" s="29">
        <f>IF(A41="","",IFERROR(VLOOKUP(A41,'Instructions'!$F$5:$G$13,2,FALSE),0))</f>
        <v/>
      </c>
      <c r="F41" s="18">
        <f>IF(A41="","",IF(D41&gt;=100%,"On track",IF(D41&gt;=50%,"In progress","Needs attention")))</f>
        <v/>
      </c>
      <c r="H41" s="19" t="n"/>
      <c r="I41" s="19">
        <f>IF(H41="","",COUNTIF('Study Timetable'!$K$2:$K$101,H41))</f>
        <v/>
      </c>
    </row>
    <row r="42">
      <c r="A42" s="20" t="n"/>
      <c r="B42" s="21">
        <f>IF(A42="","",COUNTIF('Study Timetable'!$F$2:$F$101,A42))</f>
        <v/>
      </c>
      <c r="C42" s="31">
        <f>IF(A42="","",IFERROR(SUMIF('Study Timetable'!$F$2:$F$101,A42,'Study Timetable'!$E$2:$E$101),0))</f>
        <v/>
      </c>
      <c r="D42" s="11">
        <f>IF(A42="","",IFERROR(SUMIF('Study Timetable'!$F$2:$F$101,A42,'Study Timetable'!$M$2:$M$101)/COUNTIF('Study Timetable'!$F$2:$F$101,A42),0))</f>
        <v/>
      </c>
      <c r="E42" s="31">
        <f>IF(A42="","",IFERROR(VLOOKUP(A42,'Instructions'!$F$5:$G$13,2,FALSE),0))</f>
        <v/>
      </c>
      <c r="F42" s="20">
        <f>IF(A42="","",IF(D42&gt;=100%,"On track",IF(D42&gt;=50%,"In progress","Needs attention")))</f>
        <v/>
      </c>
      <c r="H42" s="21" t="n"/>
      <c r="I42" s="21">
        <f>IF(H42="","",COUNTIF('Study Timetable'!$K$2:$K$101,H42))</f>
        <v/>
      </c>
    </row>
    <row r="43">
      <c r="A43" s="18" t="n"/>
      <c r="B43" s="19">
        <f>IF(A43="","",COUNTIF('Study Timetable'!$F$2:$F$101,A43))</f>
        <v/>
      </c>
      <c r="C43" s="29">
        <f>IF(A43="","",IFERROR(SUMIF('Study Timetable'!$F$2:$F$101,A43,'Study Timetable'!$E$2:$E$101),0))</f>
        <v/>
      </c>
      <c r="D43" s="8">
        <f>IF(A43="","",IFERROR(SUMIF('Study Timetable'!$F$2:$F$101,A43,'Study Timetable'!$M$2:$M$101)/COUNTIF('Study Timetable'!$F$2:$F$101,A43),0))</f>
        <v/>
      </c>
      <c r="E43" s="29">
        <f>IF(A43="","",IFERROR(VLOOKUP(A43,'Instructions'!$F$5:$G$13,2,FALSE),0))</f>
        <v/>
      </c>
      <c r="F43" s="18">
        <f>IF(A43="","",IF(D43&gt;=100%,"On track",IF(D43&gt;=50%,"In progress","Needs attention")))</f>
        <v/>
      </c>
      <c r="H43" s="19" t="n"/>
      <c r="I43" s="19">
        <f>IF(H43="","",COUNTIF('Study Timetable'!$K$2:$K$101,H43))</f>
        <v/>
      </c>
    </row>
    <row r="44">
      <c r="A44" s="20" t="n"/>
      <c r="B44" s="21">
        <f>IF(A44="","",COUNTIF('Study Timetable'!$F$2:$F$101,A44))</f>
        <v/>
      </c>
      <c r="C44" s="31">
        <f>IF(A44="","",IFERROR(SUMIF('Study Timetable'!$F$2:$F$101,A44,'Study Timetable'!$E$2:$E$101),0))</f>
        <v/>
      </c>
      <c r="D44" s="11">
        <f>IF(A44="","",IFERROR(SUMIF('Study Timetable'!$F$2:$F$101,A44,'Study Timetable'!$M$2:$M$101)/COUNTIF('Study Timetable'!$F$2:$F$101,A44),0))</f>
        <v/>
      </c>
      <c r="E44" s="31">
        <f>IF(A44="","",IFERROR(VLOOKUP(A44,'Instructions'!$F$5:$G$13,2,FALSE),0))</f>
        <v/>
      </c>
      <c r="F44" s="20">
        <f>IF(A44="","",IF(D44&gt;=100%,"On track",IF(D44&gt;=50%,"In progress","Needs attention")))</f>
        <v/>
      </c>
      <c r="H44" s="21" t="n"/>
      <c r="I44" s="21">
        <f>IF(H44="","",COUNTIF('Study Timetable'!$K$2:$K$101,H44))</f>
        <v/>
      </c>
    </row>
    <row r="45">
      <c r="A45" s="18" t="n"/>
      <c r="B45" s="19">
        <f>IF(A45="","",COUNTIF('Study Timetable'!$F$2:$F$101,A45))</f>
        <v/>
      </c>
      <c r="C45" s="29">
        <f>IF(A45="","",IFERROR(SUMIF('Study Timetable'!$F$2:$F$101,A45,'Study Timetable'!$E$2:$E$101),0))</f>
        <v/>
      </c>
      <c r="D45" s="8">
        <f>IF(A45="","",IFERROR(SUMIF('Study Timetable'!$F$2:$F$101,A45,'Study Timetable'!$M$2:$M$101)/COUNTIF('Study Timetable'!$F$2:$F$101,A45),0))</f>
        <v/>
      </c>
      <c r="E45" s="29">
        <f>IF(A45="","",IFERROR(VLOOKUP(A45,'Instructions'!$F$5:$G$13,2,FALSE),0))</f>
        <v/>
      </c>
      <c r="F45" s="18">
        <f>IF(A45="","",IF(D45&gt;=100%,"On track",IF(D45&gt;=50%,"In progress","Needs attention")))</f>
        <v/>
      </c>
      <c r="H45" s="19" t="n"/>
      <c r="I45" s="19">
        <f>IF(H45="","",COUNTIF('Study Timetable'!$K$2:$K$101,H45))</f>
        <v/>
      </c>
    </row>
    <row r="46">
      <c r="A46" s="20" t="n"/>
      <c r="B46" s="21">
        <f>IF(A46="","",COUNTIF('Study Timetable'!$F$2:$F$101,A46))</f>
        <v/>
      </c>
      <c r="C46" s="31">
        <f>IF(A46="","",IFERROR(SUMIF('Study Timetable'!$F$2:$F$101,A46,'Study Timetable'!$E$2:$E$101),0))</f>
        <v/>
      </c>
      <c r="D46" s="11">
        <f>IF(A46="","",IFERROR(SUMIF('Study Timetable'!$F$2:$F$101,A46,'Study Timetable'!$M$2:$M$101)/COUNTIF('Study Timetable'!$F$2:$F$101,A46),0))</f>
        <v/>
      </c>
      <c r="E46" s="31">
        <f>IF(A46="","",IFERROR(VLOOKUP(A46,'Instructions'!$F$5:$G$13,2,FALSE),0))</f>
        <v/>
      </c>
      <c r="F46" s="20">
        <f>IF(A46="","",IF(D46&gt;=100%,"On track",IF(D46&gt;=50%,"In progress","Needs attention")))</f>
        <v/>
      </c>
      <c r="H46" s="21" t="n"/>
      <c r="I46" s="21">
        <f>IF(H46="","",COUNTIF('Study Timetable'!$K$2:$K$101,H46))</f>
        <v/>
      </c>
    </row>
    <row r="47">
      <c r="A47" s="18" t="n"/>
      <c r="B47" s="19">
        <f>IF(A47="","",COUNTIF('Study Timetable'!$F$2:$F$101,A47))</f>
        <v/>
      </c>
      <c r="C47" s="29">
        <f>IF(A47="","",IFERROR(SUMIF('Study Timetable'!$F$2:$F$101,A47,'Study Timetable'!$E$2:$E$101),0))</f>
        <v/>
      </c>
      <c r="D47" s="8">
        <f>IF(A47="","",IFERROR(SUMIF('Study Timetable'!$F$2:$F$101,A47,'Study Timetable'!$M$2:$M$101)/COUNTIF('Study Timetable'!$F$2:$F$101,A47),0))</f>
        <v/>
      </c>
      <c r="E47" s="29">
        <f>IF(A47="","",IFERROR(VLOOKUP(A47,'Instructions'!$F$5:$G$13,2,FALSE),0))</f>
        <v/>
      </c>
      <c r="F47" s="18">
        <f>IF(A47="","",IF(D47&gt;=100%,"On track",IF(D47&gt;=50%,"In progress","Needs attention")))</f>
        <v/>
      </c>
      <c r="H47" s="19" t="n"/>
      <c r="I47" s="19">
        <f>IF(H47="","",COUNTIF('Study Timetable'!$K$2:$K$101,H47))</f>
        <v/>
      </c>
    </row>
    <row r="48">
      <c r="A48" s="20" t="n"/>
      <c r="B48" s="21">
        <f>IF(A48="","",COUNTIF('Study Timetable'!$F$2:$F$101,A48))</f>
        <v/>
      </c>
      <c r="C48" s="31">
        <f>IF(A48="","",IFERROR(SUMIF('Study Timetable'!$F$2:$F$101,A48,'Study Timetable'!$E$2:$E$101),0))</f>
        <v/>
      </c>
      <c r="D48" s="11">
        <f>IF(A48="","",IFERROR(SUMIF('Study Timetable'!$F$2:$F$101,A48,'Study Timetable'!$M$2:$M$101)/COUNTIF('Study Timetable'!$F$2:$F$101,A48),0))</f>
        <v/>
      </c>
      <c r="E48" s="31">
        <f>IF(A48="","",IFERROR(VLOOKUP(A48,'Instructions'!$F$5:$G$13,2,FALSE),0))</f>
        <v/>
      </c>
      <c r="F48" s="20">
        <f>IF(A48="","",IF(D48&gt;=100%,"On track",IF(D48&gt;=50%,"In progress","Needs attention")))</f>
        <v/>
      </c>
      <c r="H48" s="21" t="n"/>
      <c r="I48" s="21">
        <f>IF(H48="","",COUNTIF('Study Timetable'!$K$2:$K$101,H48))</f>
        <v/>
      </c>
    </row>
    <row r="49">
      <c r="A49" s="18" t="n"/>
      <c r="B49" s="19">
        <f>IF(A49="","",COUNTIF('Study Timetable'!$F$2:$F$101,A49))</f>
        <v/>
      </c>
      <c r="C49" s="29">
        <f>IF(A49="","",IFERROR(SUMIF('Study Timetable'!$F$2:$F$101,A49,'Study Timetable'!$E$2:$E$101),0))</f>
        <v/>
      </c>
      <c r="D49" s="8">
        <f>IF(A49="","",IFERROR(SUMIF('Study Timetable'!$F$2:$F$101,A49,'Study Timetable'!$M$2:$M$101)/COUNTIF('Study Timetable'!$F$2:$F$101,A49),0))</f>
        <v/>
      </c>
      <c r="E49" s="29">
        <f>IF(A49="","",IFERROR(VLOOKUP(A49,'Instructions'!$F$5:$G$13,2,FALSE),0))</f>
        <v/>
      </c>
      <c r="F49" s="18">
        <f>IF(A49="","",IF(D49&gt;=100%,"On track",IF(D49&gt;=50%,"In progress","Needs attention")))</f>
        <v/>
      </c>
      <c r="H49" s="19" t="n"/>
      <c r="I49" s="19">
        <f>IF(H49="","",COUNTIF('Study Timetable'!$K$2:$K$101,H49))</f>
        <v/>
      </c>
    </row>
    <row r="50">
      <c r="A50" s="20" t="n"/>
      <c r="B50" s="21">
        <f>IF(A50="","",COUNTIF('Study Timetable'!$F$2:$F$101,A50))</f>
        <v/>
      </c>
      <c r="C50" s="31">
        <f>IF(A50="","",IFERROR(SUMIF('Study Timetable'!$F$2:$F$101,A50,'Study Timetable'!$E$2:$E$101),0))</f>
        <v/>
      </c>
      <c r="D50" s="11">
        <f>IF(A50="","",IFERROR(SUMIF('Study Timetable'!$F$2:$F$101,A50,'Study Timetable'!$M$2:$M$101)/COUNTIF('Study Timetable'!$F$2:$F$101,A50),0))</f>
        <v/>
      </c>
      <c r="E50" s="31">
        <f>IF(A50="","",IFERROR(VLOOKUP(A50,'Instructions'!$F$5:$G$13,2,FALSE),0))</f>
        <v/>
      </c>
      <c r="F50" s="20">
        <f>IF(A50="","",IF(D50&gt;=100%,"On track",IF(D50&gt;=50%,"In progress","Needs attention")))</f>
        <v/>
      </c>
      <c r="H50" s="21" t="n"/>
      <c r="I50" s="21">
        <f>IF(H50="","",COUNTIF('Study Timetable'!$K$2:$K$101,H50))</f>
        <v/>
      </c>
    </row>
    <row r="51">
      <c r="A51" s="18" t="n"/>
      <c r="B51" s="19">
        <f>IF(A51="","",COUNTIF('Study Timetable'!$F$2:$F$101,A51))</f>
        <v/>
      </c>
      <c r="C51" s="29">
        <f>IF(A51="","",IFERROR(SUMIF('Study Timetable'!$F$2:$F$101,A51,'Study Timetable'!$E$2:$E$101),0))</f>
        <v/>
      </c>
      <c r="D51" s="8">
        <f>IF(A51="","",IFERROR(SUMIF('Study Timetable'!$F$2:$F$101,A51,'Study Timetable'!$M$2:$M$101)/COUNTIF('Study Timetable'!$F$2:$F$101,A51),0))</f>
        <v/>
      </c>
      <c r="E51" s="29">
        <f>IF(A51="","",IFERROR(VLOOKUP(A51,'Instructions'!$F$5:$G$13,2,FALSE),0))</f>
        <v/>
      </c>
      <c r="F51" s="18">
        <f>IF(A51="","",IF(D51&gt;=100%,"On track",IF(D51&gt;=50%,"In progress","Needs attention")))</f>
        <v/>
      </c>
      <c r="H51" s="19" t="n"/>
      <c r="I51" s="19">
        <f>IF(H51="","",COUNTIF('Study Timetable'!$K$2:$K$101,H51))</f>
        <v/>
      </c>
    </row>
    <row r="52">
      <c r="A52" s="20" t="n"/>
      <c r="B52" s="21">
        <f>IF(A52="","",COUNTIF('Study Timetable'!$F$2:$F$101,A52))</f>
        <v/>
      </c>
      <c r="C52" s="31">
        <f>IF(A52="","",IFERROR(SUMIF('Study Timetable'!$F$2:$F$101,A52,'Study Timetable'!$E$2:$E$101),0))</f>
        <v/>
      </c>
      <c r="D52" s="11">
        <f>IF(A52="","",IFERROR(SUMIF('Study Timetable'!$F$2:$F$101,A52,'Study Timetable'!$M$2:$M$101)/COUNTIF('Study Timetable'!$F$2:$F$101,A52),0))</f>
        <v/>
      </c>
      <c r="E52" s="31">
        <f>IF(A52="","",IFERROR(VLOOKUP(A52,'Instructions'!$F$5:$G$13,2,FALSE),0))</f>
        <v/>
      </c>
      <c r="F52" s="20">
        <f>IF(A52="","",IF(D52&gt;=100%,"On track",IF(D52&gt;=50%,"In progress","Needs attention")))</f>
        <v/>
      </c>
      <c r="H52" s="21" t="n"/>
      <c r="I52" s="21">
        <f>IF(H52="","",COUNTIF('Study Timetable'!$K$2:$K$101,H52))</f>
        <v/>
      </c>
    </row>
    <row r="53">
      <c r="A53" s="18" t="n"/>
      <c r="B53" s="19">
        <f>IF(A53="","",COUNTIF('Study Timetable'!$F$2:$F$101,A53))</f>
        <v/>
      </c>
      <c r="C53" s="29">
        <f>IF(A53="","",IFERROR(SUMIF('Study Timetable'!$F$2:$F$101,A53,'Study Timetable'!$E$2:$E$101),0))</f>
        <v/>
      </c>
      <c r="D53" s="8">
        <f>IF(A53="","",IFERROR(SUMIF('Study Timetable'!$F$2:$F$101,A53,'Study Timetable'!$M$2:$M$101)/COUNTIF('Study Timetable'!$F$2:$F$101,A53),0))</f>
        <v/>
      </c>
      <c r="E53" s="29">
        <f>IF(A53="","",IFERROR(VLOOKUP(A53,'Instructions'!$F$5:$G$13,2,FALSE),0))</f>
        <v/>
      </c>
      <c r="F53" s="18">
        <f>IF(A53="","",IF(D53&gt;=100%,"On track",IF(D53&gt;=50%,"In progress","Needs attention")))</f>
        <v/>
      </c>
      <c r="H53" s="19" t="n"/>
      <c r="I53" s="19">
        <f>IF(H53="","",COUNTIF('Study Timetable'!$K$2:$K$101,H53))</f>
        <v/>
      </c>
    </row>
    <row r="54">
      <c r="A54" s="20" t="n"/>
      <c r="B54" s="21">
        <f>IF(A54="","",COUNTIF('Study Timetable'!$F$2:$F$101,A54))</f>
        <v/>
      </c>
      <c r="C54" s="31">
        <f>IF(A54="","",IFERROR(SUMIF('Study Timetable'!$F$2:$F$101,A54,'Study Timetable'!$E$2:$E$101),0))</f>
        <v/>
      </c>
      <c r="D54" s="11">
        <f>IF(A54="","",IFERROR(SUMIF('Study Timetable'!$F$2:$F$101,A54,'Study Timetable'!$M$2:$M$101)/COUNTIF('Study Timetable'!$F$2:$F$101,A54),0))</f>
        <v/>
      </c>
      <c r="E54" s="31">
        <f>IF(A54="","",IFERROR(VLOOKUP(A54,'Instructions'!$F$5:$G$13,2,FALSE),0))</f>
        <v/>
      </c>
      <c r="F54" s="20">
        <f>IF(A54="","",IF(D54&gt;=100%,"On track",IF(D54&gt;=50%,"In progress","Needs attention")))</f>
        <v/>
      </c>
      <c r="H54" s="21" t="n"/>
      <c r="I54" s="21">
        <f>IF(H54="","",COUNTIF('Study Timetable'!$K$2:$K$101,H54))</f>
        <v/>
      </c>
    </row>
    <row r="55">
      <c r="A55" s="18" t="n"/>
      <c r="B55" s="19">
        <f>IF(A55="","",COUNTIF('Study Timetable'!$F$2:$F$101,A55))</f>
        <v/>
      </c>
      <c r="C55" s="29">
        <f>IF(A55="","",IFERROR(SUMIF('Study Timetable'!$F$2:$F$101,A55,'Study Timetable'!$E$2:$E$101),0))</f>
        <v/>
      </c>
      <c r="D55" s="8">
        <f>IF(A55="","",IFERROR(SUMIF('Study Timetable'!$F$2:$F$101,A55,'Study Timetable'!$M$2:$M$101)/COUNTIF('Study Timetable'!$F$2:$F$101,A55),0))</f>
        <v/>
      </c>
      <c r="E55" s="29">
        <f>IF(A55="","",IFERROR(VLOOKUP(A55,'Instructions'!$F$5:$G$13,2,FALSE),0))</f>
        <v/>
      </c>
      <c r="F55" s="18">
        <f>IF(A55="","",IF(D55&gt;=100%,"On track",IF(D55&gt;=50%,"In progress","Needs attention")))</f>
        <v/>
      </c>
      <c r="H55" s="19" t="n"/>
      <c r="I55" s="19">
        <f>IF(H55="","",COUNTIF('Study Timetable'!$K$2:$K$101,H55))</f>
        <v/>
      </c>
    </row>
    <row r="56">
      <c r="A56" s="20" t="n"/>
      <c r="B56" s="21">
        <f>IF(A56="","",COUNTIF('Study Timetable'!$F$2:$F$101,A56))</f>
        <v/>
      </c>
      <c r="C56" s="31">
        <f>IF(A56="","",IFERROR(SUMIF('Study Timetable'!$F$2:$F$101,A56,'Study Timetable'!$E$2:$E$101),0))</f>
        <v/>
      </c>
      <c r="D56" s="11">
        <f>IF(A56="","",IFERROR(SUMIF('Study Timetable'!$F$2:$F$101,A56,'Study Timetable'!$M$2:$M$101)/COUNTIF('Study Timetable'!$F$2:$F$101,A56),0))</f>
        <v/>
      </c>
      <c r="E56" s="31">
        <f>IF(A56="","",IFERROR(VLOOKUP(A56,'Instructions'!$F$5:$G$13,2,FALSE),0))</f>
        <v/>
      </c>
      <c r="F56" s="20">
        <f>IF(A56="","",IF(D56&gt;=100%,"On track",IF(D56&gt;=50%,"In progress","Needs attention")))</f>
        <v/>
      </c>
      <c r="H56" s="21" t="n"/>
      <c r="I56" s="21">
        <f>IF(H56="","",COUNTIF('Study Timetable'!$K$2:$K$101,H56))</f>
        <v/>
      </c>
    </row>
    <row r="57">
      <c r="A57" s="18" t="n"/>
      <c r="B57" s="19">
        <f>IF(A57="","",COUNTIF('Study Timetable'!$F$2:$F$101,A57))</f>
        <v/>
      </c>
      <c r="C57" s="29">
        <f>IF(A57="","",IFERROR(SUMIF('Study Timetable'!$F$2:$F$101,A57,'Study Timetable'!$E$2:$E$101),0))</f>
        <v/>
      </c>
      <c r="D57" s="8">
        <f>IF(A57="","",IFERROR(SUMIF('Study Timetable'!$F$2:$F$101,A57,'Study Timetable'!$M$2:$M$101)/COUNTIF('Study Timetable'!$F$2:$F$101,A57),0))</f>
        <v/>
      </c>
      <c r="E57" s="29">
        <f>IF(A57="","",IFERROR(VLOOKUP(A57,'Instructions'!$F$5:$G$13,2,FALSE),0))</f>
        <v/>
      </c>
      <c r="F57" s="18">
        <f>IF(A57="","",IF(D57&gt;=100%,"On track",IF(D57&gt;=50%,"In progress","Needs attention")))</f>
        <v/>
      </c>
      <c r="H57" s="19" t="n"/>
      <c r="I57" s="19">
        <f>IF(H57="","",COUNTIF('Study Timetable'!$K$2:$K$101,H57))</f>
        <v/>
      </c>
    </row>
    <row r="58">
      <c r="A58" s="20" t="n"/>
      <c r="B58" s="21">
        <f>IF(A58="","",COUNTIF('Study Timetable'!$F$2:$F$101,A58))</f>
        <v/>
      </c>
      <c r="C58" s="31">
        <f>IF(A58="","",IFERROR(SUMIF('Study Timetable'!$F$2:$F$101,A58,'Study Timetable'!$E$2:$E$101),0))</f>
        <v/>
      </c>
      <c r="D58" s="11">
        <f>IF(A58="","",IFERROR(SUMIF('Study Timetable'!$F$2:$F$101,A58,'Study Timetable'!$M$2:$M$101)/COUNTIF('Study Timetable'!$F$2:$F$101,A58),0))</f>
        <v/>
      </c>
      <c r="E58" s="31">
        <f>IF(A58="","",IFERROR(VLOOKUP(A58,'Instructions'!$F$5:$G$13,2,FALSE),0))</f>
        <v/>
      </c>
      <c r="F58" s="20">
        <f>IF(A58="","",IF(D58&gt;=100%,"On track",IF(D58&gt;=50%,"In progress","Needs attention")))</f>
        <v/>
      </c>
      <c r="H58" s="21" t="n"/>
      <c r="I58" s="21">
        <f>IF(H58="","",COUNTIF('Study Timetable'!$K$2:$K$101,H58))</f>
        <v/>
      </c>
    </row>
    <row r="59">
      <c r="A59" s="18" t="n"/>
      <c r="B59" s="19">
        <f>IF(A59="","",COUNTIF('Study Timetable'!$F$2:$F$101,A59))</f>
        <v/>
      </c>
      <c r="C59" s="29">
        <f>IF(A59="","",IFERROR(SUMIF('Study Timetable'!$F$2:$F$101,A59,'Study Timetable'!$E$2:$E$101),0))</f>
        <v/>
      </c>
      <c r="D59" s="8">
        <f>IF(A59="","",IFERROR(SUMIF('Study Timetable'!$F$2:$F$101,A59,'Study Timetable'!$M$2:$M$101)/COUNTIF('Study Timetable'!$F$2:$F$101,A59),0))</f>
        <v/>
      </c>
      <c r="E59" s="29">
        <f>IF(A59="","",IFERROR(VLOOKUP(A59,'Instructions'!$F$5:$G$13,2,FALSE),0))</f>
        <v/>
      </c>
      <c r="F59" s="18">
        <f>IF(A59="","",IF(D59&gt;=100%,"On track",IF(D59&gt;=50%,"In progress","Needs attention")))</f>
        <v/>
      </c>
      <c r="H59" s="19" t="n"/>
      <c r="I59" s="19">
        <f>IF(H59="","",COUNTIF('Study Timetable'!$K$2:$K$101,H59))</f>
        <v/>
      </c>
    </row>
    <row r="60">
      <c r="A60" s="20" t="n"/>
      <c r="B60" s="21">
        <f>IF(A60="","",COUNTIF('Study Timetable'!$F$2:$F$101,A60))</f>
        <v/>
      </c>
      <c r="C60" s="31">
        <f>IF(A60="","",IFERROR(SUMIF('Study Timetable'!$F$2:$F$101,A60,'Study Timetable'!$E$2:$E$101),0))</f>
        <v/>
      </c>
      <c r="D60" s="11">
        <f>IF(A60="","",IFERROR(SUMIF('Study Timetable'!$F$2:$F$101,A60,'Study Timetable'!$M$2:$M$101)/COUNTIF('Study Timetable'!$F$2:$F$101,A60),0))</f>
        <v/>
      </c>
      <c r="E60" s="31">
        <f>IF(A60="","",IFERROR(VLOOKUP(A60,'Instructions'!$F$5:$G$13,2,FALSE),0))</f>
        <v/>
      </c>
      <c r="F60" s="20">
        <f>IF(A60="","",IF(D60&gt;=100%,"On track",IF(D60&gt;=50%,"In progress","Needs attention")))</f>
        <v/>
      </c>
      <c r="H60" s="21" t="n"/>
      <c r="I60" s="21">
        <f>IF(H60="","",COUNTIF('Study Timetable'!$K$2:$K$101,H60))</f>
        <v/>
      </c>
    </row>
    <row r="61">
      <c r="A61" s="18" t="n"/>
      <c r="B61" s="19">
        <f>IF(A61="","",COUNTIF('Study Timetable'!$F$2:$F$101,A61))</f>
        <v/>
      </c>
      <c r="C61" s="29">
        <f>IF(A61="","",IFERROR(SUMIF('Study Timetable'!$F$2:$F$101,A61,'Study Timetable'!$E$2:$E$101),0))</f>
        <v/>
      </c>
      <c r="D61" s="8">
        <f>IF(A61="","",IFERROR(SUMIF('Study Timetable'!$F$2:$F$101,A61,'Study Timetable'!$M$2:$M$101)/COUNTIF('Study Timetable'!$F$2:$F$101,A61),0))</f>
        <v/>
      </c>
      <c r="E61" s="29">
        <f>IF(A61="","",IFERROR(VLOOKUP(A61,'Instructions'!$F$5:$G$13,2,FALSE),0))</f>
        <v/>
      </c>
      <c r="F61" s="18">
        <f>IF(A61="","",IF(D61&gt;=100%,"On track",IF(D61&gt;=50%,"In progress","Needs attention")))</f>
        <v/>
      </c>
      <c r="H61" s="19" t="n"/>
      <c r="I61" s="19">
        <f>IF(H61="","",COUNTIF('Study Timetable'!$K$2:$K$101,H61))</f>
        <v/>
      </c>
    </row>
    <row r="62">
      <c r="A62" s="20" t="n"/>
      <c r="B62" s="21">
        <f>IF(A62="","",COUNTIF('Study Timetable'!$F$2:$F$101,A62))</f>
        <v/>
      </c>
      <c r="C62" s="31">
        <f>IF(A62="","",IFERROR(SUMIF('Study Timetable'!$F$2:$F$101,A62,'Study Timetable'!$E$2:$E$101),0))</f>
        <v/>
      </c>
      <c r="D62" s="11">
        <f>IF(A62="","",IFERROR(SUMIF('Study Timetable'!$F$2:$F$101,A62,'Study Timetable'!$M$2:$M$101)/COUNTIF('Study Timetable'!$F$2:$F$101,A62),0))</f>
        <v/>
      </c>
      <c r="E62" s="31">
        <f>IF(A62="","",IFERROR(VLOOKUP(A62,'Instructions'!$F$5:$G$13,2,FALSE),0))</f>
        <v/>
      </c>
      <c r="F62" s="20">
        <f>IF(A62="","",IF(D62&gt;=100%,"On track",IF(D62&gt;=50%,"In progress","Needs attention")))</f>
        <v/>
      </c>
      <c r="H62" s="21" t="n"/>
      <c r="I62" s="21">
        <f>IF(H62="","",COUNTIF('Study Timetable'!$K$2:$K$101,H62))</f>
        <v/>
      </c>
    </row>
    <row r="63">
      <c r="A63" s="18" t="n"/>
      <c r="B63" s="19">
        <f>IF(A63="","",COUNTIF('Study Timetable'!$F$2:$F$101,A63))</f>
        <v/>
      </c>
      <c r="C63" s="29">
        <f>IF(A63="","",IFERROR(SUMIF('Study Timetable'!$F$2:$F$101,A63,'Study Timetable'!$E$2:$E$101),0))</f>
        <v/>
      </c>
      <c r="D63" s="8">
        <f>IF(A63="","",IFERROR(SUMIF('Study Timetable'!$F$2:$F$101,A63,'Study Timetable'!$M$2:$M$101)/COUNTIF('Study Timetable'!$F$2:$F$101,A63),0))</f>
        <v/>
      </c>
      <c r="E63" s="29">
        <f>IF(A63="","",IFERROR(VLOOKUP(A63,'Instructions'!$F$5:$G$13,2,FALSE),0))</f>
        <v/>
      </c>
      <c r="F63" s="18">
        <f>IF(A63="","",IF(D63&gt;=100%,"On track",IF(D63&gt;=50%,"In progress","Needs attention")))</f>
        <v/>
      </c>
      <c r="H63" s="19" t="n"/>
      <c r="I63" s="19">
        <f>IF(H63="","",COUNTIF('Study Timetable'!$K$2:$K$101,H63))</f>
        <v/>
      </c>
    </row>
    <row r="64">
      <c r="A64" s="20" t="n"/>
      <c r="B64" s="21">
        <f>IF(A64="","",COUNTIF('Study Timetable'!$F$2:$F$101,A64))</f>
        <v/>
      </c>
      <c r="C64" s="31">
        <f>IF(A64="","",IFERROR(SUMIF('Study Timetable'!$F$2:$F$101,A64,'Study Timetable'!$E$2:$E$101),0))</f>
        <v/>
      </c>
      <c r="D64" s="11">
        <f>IF(A64="","",IFERROR(SUMIF('Study Timetable'!$F$2:$F$101,A64,'Study Timetable'!$M$2:$M$101)/COUNTIF('Study Timetable'!$F$2:$F$101,A64),0))</f>
        <v/>
      </c>
      <c r="E64" s="31">
        <f>IF(A64="","",IFERROR(VLOOKUP(A64,'Instructions'!$F$5:$G$13,2,FALSE),0))</f>
        <v/>
      </c>
      <c r="F64" s="20">
        <f>IF(A64="","",IF(D64&gt;=100%,"On track",IF(D64&gt;=50%,"In progress","Needs attention")))</f>
        <v/>
      </c>
      <c r="H64" s="21" t="n"/>
      <c r="I64" s="21">
        <f>IF(H64="","",COUNTIF('Study Timetable'!$K$2:$K$101,H64))</f>
        <v/>
      </c>
    </row>
    <row r="65">
      <c r="A65" s="18" t="n"/>
      <c r="B65" s="19">
        <f>IF(A65="","",COUNTIF('Study Timetable'!$F$2:$F$101,A65))</f>
        <v/>
      </c>
      <c r="C65" s="29">
        <f>IF(A65="","",IFERROR(SUMIF('Study Timetable'!$F$2:$F$101,A65,'Study Timetable'!$E$2:$E$101),0))</f>
        <v/>
      </c>
      <c r="D65" s="8">
        <f>IF(A65="","",IFERROR(SUMIF('Study Timetable'!$F$2:$F$101,A65,'Study Timetable'!$M$2:$M$101)/COUNTIF('Study Timetable'!$F$2:$F$101,A65),0))</f>
        <v/>
      </c>
      <c r="E65" s="29">
        <f>IF(A65="","",IFERROR(VLOOKUP(A65,'Instructions'!$F$5:$G$13,2,FALSE),0))</f>
        <v/>
      </c>
      <c r="F65" s="18">
        <f>IF(A65="","",IF(D65&gt;=100%,"On track",IF(D65&gt;=50%,"In progress","Needs attention")))</f>
        <v/>
      </c>
      <c r="H65" s="19" t="n"/>
      <c r="I65" s="19">
        <f>IF(H65="","",COUNTIF('Study Timetable'!$K$2:$K$101,H65))</f>
        <v/>
      </c>
    </row>
    <row r="66">
      <c r="A66" s="20" t="n"/>
      <c r="B66" s="21">
        <f>IF(A66="","",COUNTIF('Study Timetable'!$F$2:$F$101,A66))</f>
        <v/>
      </c>
      <c r="C66" s="31">
        <f>IF(A66="","",IFERROR(SUMIF('Study Timetable'!$F$2:$F$101,A66,'Study Timetable'!$E$2:$E$101),0))</f>
        <v/>
      </c>
      <c r="D66" s="11">
        <f>IF(A66="","",IFERROR(SUMIF('Study Timetable'!$F$2:$F$101,A66,'Study Timetable'!$M$2:$M$101)/COUNTIF('Study Timetable'!$F$2:$F$101,A66),0))</f>
        <v/>
      </c>
      <c r="E66" s="31">
        <f>IF(A66="","",IFERROR(VLOOKUP(A66,'Instructions'!$F$5:$G$13,2,FALSE),0))</f>
        <v/>
      </c>
      <c r="F66" s="20">
        <f>IF(A66="","",IF(D66&gt;=100%,"On track",IF(D66&gt;=50%,"In progress","Needs attention")))</f>
        <v/>
      </c>
      <c r="H66" s="21" t="n"/>
      <c r="I66" s="21">
        <f>IF(H66="","",COUNTIF('Study Timetable'!$K$2:$K$101,H66))</f>
        <v/>
      </c>
    </row>
    <row r="67">
      <c r="A67" s="18" t="n"/>
      <c r="B67" s="19">
        <f>IF(A67="","",COUNTIF('Study Timetable'!$F$2:$F$101,A67))</f>
        <v/>
      </c>
      <c r="C67" s="29">
        <f>IF(A67="","",IFERROR(SUMIF('Study Timetable'!$F$2:$F$101,A67,'Study Timetable'!$E$2:$E$101),0))</f>
        <v/>
      </c>
      <c r="D67" s="8">
        <f>IF(A67="","",IFERROR(SUMIF('Study Timetable'!$F$2:$F$101,A67,'Study Timetable'!$M$2:$M$101)/COUNTIF('Study Timetable'!$F$2:$F$101,A67),0))</f>
        <v/>
      </c>
      <c r="E67" s="29">
        <f>IF(A67="","",IFERROR(VLOOKUP(A67,'Instructions'!$F$5:$G$13,2,FALSE),0))</f>
        <v/>
      </c>
      <c r="F67" s="18">
        <f>IF(A67="","",IF(D67&gt;=100%,"On track",IF(D67&gt;=50%,"In progress","Needs attention")))</f>
        <v/>
      </c>
      <c r="H67" s="19" t="n"/>
      <c r="I67" s="19">
        <f>IF(H67="","",COUNTIF('Study Timetable'!$K$2:$K$101,H67))</f>
        <v/>
      </c>
    </row>
    <row r="68">
      <c r="A68" s="20" t="n"/>
      <c r="B68" s="21">
        <f>IF(A68="","",COUNTIF('Study Timetable'!$F$2:$F$101,A68))</f>
        <v/>
      </c>
      <c r="C68" s="31">
        <f>IF(A68="","",IFERROR(SUMIF('Study Timetable'!$F$2:$F$101,A68,'Study Timetable'!$E$2:$E$101),0))</f>
        <v/>
      </c>
      <c r="D68" s="11">
        <f>IF(A68="","",IFERROR(SUMIF('Study Timetable'!$F$2:$F$101,A68,'Study Timetable'!$M$2:$M$101)/COUNTIF('Study Timetable'!$F$2:$F$101,A68),0))</f>
        <v/>
      </c>
      <c r="E68" s="31">
        <f>IF(A68="","",IFERROR(VLOOKUP(A68,'Instructions'!$F$5:$G$13,2,FALSE),0))</f>
        <v/>
      </c>
      <c r="F68" s="20">
        <f>IF(A68="","",IF(D68&gt;=100%,"On track",IF(D68&gt;=50%,"In progress","Needs attention")))</f>
        <v/>
      </c>
      <c r="H68" s="21" t="n"/>
      <c r="I68" s="21">
        <f>IF(H68="","",COUNTIF('Study Timetable'!$K$2:$K$101,H68))</f>
        <v/>
      </c>
    </row>
    <row r="69">
      <c r="A69" s="18" t="n"/>
      <c r="B69" s="19">
        <f>IF(A69="","",COUNTIF('Study Timetable'!$F$2:$F$101,A69))</f>
        <v/>
      </c>
      <c r="C69" s="29">
        <f>IF(A69="","",IFERROR(SUMIF('Study Timetable'!$F$2:$F$101,A69,'Study Timetable'!$E$2:$E$101),0))</f>
        <v/>
      </c>
      <c r="D69" s="8">
        <f>IF(A69="","",IFERROR(SUMIF('Study Timetable'!$F$2:$F$101,A69,'Study Timetable'!$M$2:$M$101)/COUNTIF('Study Timetable'!$F$2:$F$101,A69),0))</f>
        <v/>
      </c>
      <c r="E69" s="29">
        <f>IF(A69="","",IFERROR(VLOOKUP(A69,'Instructions'!$F$5:$G$13,2,FALSE),0))</f>
        <v/>
      </c>
      <c r="F69" s="18">
        <f>IF(A69="","",IF(D69&gt;=100%,"On track",IF(D69&gt;=50%,"In progress","Needs attention")))</f>
        <v/>
      </c>
      <c r="H69" s="19" t="n"/>
      <c r="I69" s="19">
        <f>IF(H69="","",COUNTIF('Study Timetable'!$K$2:$K$101,H69))</f>
        <v/>
      </c>
    </row>
    <row r="70">
      <c r="A70" s="20" t="n"/>
      <c r="B70" s="21">
        <f>IF(A70="","",COUNTIF('Study Timetable'!$F$2:$F$101,A70))</f>
        <v/>
      </c>
      <c r="C70" s="31">
        <f>IF(A70="","",IFERROR(SUMIF('Study Timetable'!$F$2:$F$101,A70,'Study Timetable'!$E$2:$E$101),0))</f>
        <v/>
      </c>
      <c r="D70" s="11">
        <f>IF(A70="","",IFERROR(SUMIF('Study Timetable'!$F$2:$F$101,A70,'Study Timetable'!$M$2:$M$101)/COUNTIF('Study Timetable'!$F$2:$F$101,A70),0))</f>
        <v/>
      </c>
      <c r="E70" s="31">
        <f>IF(A70="","",IFERROR(VLOOKUP(A70,'Instructions'!$F$5:$G$13,2,FALSE),0))</f>
        <v/>
      </c>
      <c r="F70" s="20">
        <f>IF(A70="","",IF(D70&gt;=100%,"On track",IF(D70&gt;=50%,"In progress","Needs attention")))</f>
        <v/>
      </c>
      <c r="H70" s="21" t="n"/>
      <c r="I70" s="21">
        <f>IF(H70="","",COUNTIF('Study Timetable'!$K$2:$K$101,H70))</f>
        <v/>
      </c>
    </row>
    <row r="71">
      <c r="A71" s="18" t="n"/>
      <c r="B71" s="19">
        <f>IF(A71="","",COUNTIF('Study Timetable'!$F$2:$F$101,A71))</f>
        <v/>
      </c>
      <c r="C71" s="29">
        <f>IF(A71="","",IFERROR(SUMIF('Study Timetable'!$F$2:$F$101,A71,'Study Timetable'!$E$2:$E$101),0))</f>
        <v/>
      </c>
      <c r="D71" s="8">
        <f>IF(A71="","",IFERROR(SUMIF('Study Timetable'!$F$2:$F$101,A71,'Study Timetable'!$M$2:$M$101)/COUNTIF('Study Timetable'!$F$2:$F$101,A71),0))</f>
        <v/>
      </c>
      <c r="E71" s="29">
        <f>IF(A71="","",IFERROR(VLOOKUP(A71,'Instructions'!$F$5:$G$13,2,FALSE),0))</f>
        <v/>
      </c>
      <c r="F71" s="18">
        <f>IF(A71="","",IF(D71&gt;=100%,"On track",IF(D71&gt;=50%,"In progress","Needs attention")))</f>
        <v/>
      </c>
      <c r="H71" s="19" t="n"/>
      <c r="I71" s="19">
        <f>IF(H71="","",COUNTIF('Study Timetable'!$K$2:$K$101,H71))</f>
        <v/>
      </c>
    </row>
    <row r="72">
      <c r="A72" s="20" t="n"/>
      <c r="B72" s="21">
        <f>IF(A72="","",COUNTIF('Study Timetable'!$F$2:$F$101,A72))</f>
        <v/>
      </c>
      <c r="C72" s="31">
        <f>IF(A72="","",IFERROR(SUMIF('Study Timetable'!$F$2:$F$101,A72,'Study Timetable'!$E$2:$E$101),0))</f>
        <v/>
      </c>
      <c r="D72" s="11">
        <f>IF(A72="","",IFERROR(SUMIF('Study Timetable'!$F$2:$F$101,A72,'Study Timetable'!$M$2:$M$101)/COUNTIF('Study Timetable'!$F$2:$F$101,A72),0))</f>
        <v/>
      </c>
      <c r="E72" s="31">
        <f>IF(A72="","",IFERROR(VLOOKUP(A72,'Instructions'!$F$5:$G$13,2,FALSE),0))</f>
        <v/>
      </c>
      <c r="F72" s="20">
        <f>IF(A72="","",IF(D72&gt;=100%,"On track",IF(D72&gt;=50%,"In progress","Needs attention")))</f>
        <v/>
      </c>
      <c r="H72" s="21" t="n"/>
      <c r="I72" s="21">
        <f>IF(H72="","",COUNTIF('Study Timetable'!$K$2:$K$101,H72))</f>
        <v/>
      </c>
    </row>
    <row r="73">
      <c r="A73" s="18" t="n"/>
      <c r="B73" s="19">
        <f>IF(A73="","",COUNTIF('Study Timetable'!$F$2:$F$101,A73))</f>
        <v/>
      </c>
      <c r="C73" s="29">
        <f>IF(A73="","",IFERROR(SUMIF('Study Timetable'!$F$2:$F$101,A73,'Study Timetable'!$E$2:$E$101),0))</f>
        <v/>
      </c>
      <c r="D73" s="8">
        <f>IF(A73="","",IFERROR(SUMIF('Study Timetable'!$F$2:$F$101,A73,'Study Timetable'!$M$2:$M$101)/COUNTIF('Study Timetable'!$F$2:$F$101,A73),0))</f>
        <v/>
      </c>
      <c r="E73" s="29">
        <f>IF(A73="","",IFERROR(VLOOKUP(A73,'Instructions'!$F$5:$G$13,2,FALSE),0))</f>
        <v/>
      </c>
      <c r="F73" s="18">
        <f>IF(A73="","",IF(D73&gt;=100%,"On track",IF(D73&gt;=50%,"In progress","Needs attention")))</f>
        <v/>
      </c>
      <c r="H73" s="19" t="n"/>
      <c r="I73" s="19">
        <f>IF(H73="","",COUNTIF('Study Timetable'!$K$2:$K$101,H73))</f>
        <v/>
      </c>
    </row>
    <row r="74">
      <c r="A74" s="20" t="n"/>
      <c r="B74" s="21">
        <f>IF(A74="","",COUNTIF('Study Timetable'!$F$2:$F$101,A74))</f>
        <v/>
      </c>
      <c r="C74" s="31">
        <f>IF(A74="","",IFERROR(SUMIF('Study Timetable'!$F$2:$F$101,A74,'Study Timetable'!$E$2:$E$101),0))</f>
        <v/>
      </c>
      <c r="D74" s="11">
        <f>IF(A74="","",IFERROR(SUMIF('Study Timetable'!$F$2:$F$101,A74,'Study Timetable'!$M$2:$M$101)/COUNTIF('Study Timetable'!$F$2:$F$101,A74),0))</f>
        <v/>
      </c>
      <c r="E74" s="31">
        <f>IF(A74="","",IFERROR(VLOOKUP(A74,'Instructions'!$F$5:$G$13,2,FALSE),0))</f>
        <v/>
      </c>
      <c r="F74" s="20">
        <f>IF(A74="","",IF(D74&gt;=100%,"On track",IF(D74&gt;=50%,"In progress","Needs attention")))</f>
        <v/>
      </c>
      <c r="H74" s="21" t="n"/>
      <c r="I74" s="21">
        <f>IF(H74="","",COUNTIF('Study Timetable'!$K$2:$K$101,H74))</f>
        <v/>
      </c>
    </row>
    <row r="75">
      <c r="A75" s="18" t="n"/>
      <c r="B75" s="19">
        <f>IF(A75="","",COUNTIF('Study Timetable'!$F$2:$F$101,A75))</f>
        <v/>
      </c>
      <c r="C75" s="29">
        <f>IF(A75="","",IFERROR(SUMIF('Study Timetable'!$F$2:$F$101,A75,'Study Timetable'!$E$2:$E$101),0))</f>
        <v/>
      </c>
      <c r="D75" s="8">
        <f>IF(A75="","",IFERROR(SUMIF('Study Timetable'!$F$2:$F$101,A75,'Study Timetable'!$M$2:$M$101)/COUNTIF('Study Timetable'!$F$2:$F$101,A75),0))</f>
        <v/>
      </c>
      <c r="E75" s="29">
        <f>IF(A75="","",IFERROR(VLOOKUP(A75,'Instructions'!$F$5:$G$13,2,FALSE),0))</f>
        <v/>
      </c>
      <c r="F75" s="18">
        <f>IF(A75="","",IF(D75&gt;=100%,"On track",IF(D75&gt;=50%,"In progress","Needs attention")))</f>
        <v/>
      </c>
      <c r="H75" s="19" t="n"/>
      <c r="I75" s="19">
        <f>IF(H75="","",COUNTIF('Study Timetable'!$K$2:$K$101,H75))</f>
        <v/>
      </c>
    </row>
    <row r="76">
      <c r="A76" s="20" t="n"/>
      <c r="B76" s="21">
        <f>IF(A76="","",COUNTIF('Study Timetable'!$F$2:$F$101,A76))</f>
        <v/>
      </c>
      <c r="C76" s="31">
        <f>IF(A76="","",IFERROR(SUMIF('Study Timetable'!$F$2:$F$101,A76,'Study Timetable'!$E$2:$E$101),0))</f>
        <v/>
      </c>
      <c r="D76" s="11">
        <f>IF(A76="","",IFERROR(SUMIF('Study Timetable'!$F$2:$F$101,A76,'Study Timetable'!$M$2:$M$101)/COUNTIF('Study Timetable'!$F$2:$F$101,A76),0))</f>
        <v/>
      </c>
      <c r="E76" s="31">
        <f>IF(A76="","",IFERROR(VLOOKUP(A76,'Instructions'!$F$5:$G$13,2,FALSE),0))</f>
        <v/>
      </c>
      <c r="F76" s="20">
        <f>IF(A76="","",IF(D76&gt;=100%,"On track",IF(D76&gt;=50%,"In progress","Needs attention")))</f>
        <v/>
      </c>
      <c r="H76" s="21" t="n"/>
      <c r="I76" s="21">
        <f>IF(H76="","",COUNTIF('Study Timetable'!$K$2:$K$101,H76))</f>
        <v/>
      </c>
    </row>
    <row r="77">
      <c r="A77" s="18" t="n"/>
      <c r="B77" s="19">
        <f>IF(A77="","",COUNTIF('Study Timetable'!$F$2:$F$101,A77))</f>
        <v/>
      </c>
      <c r="C77" s="29">
        <f>IF(A77="","",IFERROR(SUMIF('Study Timetable'!$F$2:$F$101,A77,'Study Timetable'!$E$2:$E$101),0))</f>
        <v/>
      </c>
      <c r="D77" s="8">
        <f>IF(A77="","",IFERROR(SUMIF('Study Timetable'!$F$2:$F$101,A77,'Study Timetable'!$M$2:$M$101)/COUNTIF('Study Timetable'!$F$2:$F$101,A77),0))</f>
        <v/>
      </c>
      <c r="E77" s="29">
        <f>IF(A77="","",IFERROR(VLOOKUP(A77,'Instructions'!$F$5:$G$13,2,FALSE),0))</f>
        <v/>
      </c>
      <c r="F77" s="18">
        <f>IF(A77="","",IF(D77&gt;=100%,"On track",IF(D77&gt;=50%,"In progress","Needs attention")))</f>
        <v/>
      </c>
      <c r="H77" s="19" t="n"/>
      <c r="I77" s="19">
        <f>IF(H77="","",COUNTIF('Study Timetable'!$K$2:$K$101,H77))</f>
        <v/>
      </c>
    </row>
    <row r="78">
      <c r="A78" s="20" t="n"/>
      <c r="B78" s="21">
        <f>IF(A78="","",COUNTIF('Study Timetable'!$F$2:$F$101,A78))</f>
        <v/>
      </c>
      <c r="C78" s="31">
        <f>IF(A78="","",IFERROR(SUMIF('Study Timetable'!$F$2:$F$101,A78,'Study Timetable'!$E$2:$E$101),0))</f>
        <v/>
      </c>
      <c r="D78" s="11">
        <f>IF(A78="","",IFERROR(SUMIF('Study Timetable'!$F$2:$F$101,A78,'Study Timetable'!$M$2:$M$101)/COUNTIF('Study Timetable'!$F$2:$F$101,A78),0))</f>
        <v/>
      </c>
      <c r="E78" s="31">
        <f>IF(A78="","",IFERROR(VLOOKUP(A78,'Instructions'!$F$5:$G$13,2,FALSE),0))</f>
        <v/>
      </c>
      <c r="F78" s="20">
        <f>IF(A78="","",IF(D78&gt;=100%,"On track",IF(D78&gt;=50%,"In progress","Needs attention")))</f>
        <v/>
      </c>
      <c r="H78" s="21" t="n"/>
      <c r="I78" s="21">
        <f>IF(H78="","",COUNTIF('Study Timetable'!$K$2:$K$101,H78))</f>
        <v/>
      </c>
    </row>
    <row r="79">
      <c r="A79" s="18" t="n"/>
      <c r="B79" s="19">
        <f>IF(A79="","",COUNTIF('Study Timetable'!$F$2:$F$101,A79))</f>
        <v/>
      </c>
      <c r="C79" s="29">
        <f>IF(A79="","",IFERROR(SUMIF('Study Timetable'!$F$2:$F$101,A79,'Study Timetable'!$E$2:$E$101),0))</f>
        <v/>
      </c>
      <c r="D79" s="8">
        <f>IF(A79="","",IFERROR(SUMIF('Study Timetable'!$F$2:$F$101,A79,'Study Timetable'!$M$2:$M$101)/COUNTIF('Study Timetable'!$F$2:$F$101,A79),0))</f>
        <v/>
      </c>
      <c r="E79" s="29">
        <f>IF(A79="","",IFERROR(VLOOKUP(A79,'Instructions'!$F$5:$G$13,2,FALSE),0))</f>
        <v/>
      </c>
      <c r="F79" s="18">
        <f>IF(A79="","",IF(D79&gt;=100%,"On track",IF(D79&gt;=50%,"In progress","Needs attention")))</f>
        <v/>
      </c>
      <c r="H79" s="19" t="n"/>
      <c r="I79" s="19">
        <f>IF(H79="","",COUNTIF('Study Timetable'!$K$2:$K$101,H79))</f>
        <v/>
      </c>
    </row>
    <row r="80">
      <c r="A80" s="20" t="n"/>
      <c r="B80" s="21">
        <f>IF(A80="","",COUNTIF('Study Timetable'!$F$2:$F$101,A80))</f>
        <v/>
      </c>
      <c r="C80" s="31">
        <f>IF(A80="","",IFERROR(SUMIF('Study Timetable'!$F$2:$F$101,A80,'Study Timetable'!$E$2:$E$101),0))</f>
        <v/>
      </c>
      <c r="D80" s="11">
        <f>IF(A80="","",IFERROR(SUMIF('Study Timetable'!$F$2:$F$101,A80,'Study Timetable'!$M$2:$M$101)/COUNTIF('Study Timetable'!$F$2:$F$101,A80),0))</f>
        <v/>
      </c>
      <c r="E80" s="31">
        <f>IF(A80="","",IFERROR(VLOOKUP(A80,'Instructions'!$F$5:$G$13,2,FALSE),0))</f>
        <v/>
      </c>
      <c r="F80" s="20">
        <f>IF(A80="","",IF(D80&gt;=100%,"On track",IF(D80&gt;=50%,"In progress","Needs attention")))</f>
        <v/>
      </c>
      <c r="H80" s="21" t="n"/>
      <c r="I80" s="21">
        <f>IF(H80="","",COUNTIF('Study Timetable'!$K$2:$K$101,H80))</f>
        <v/>
      </c>
    </row>
    <row r="81">
      <c r="A81" s="18" t="n"/>
      <c r="B81" s="19">
        <f>IF(A81="","",COUNTIF('Study Timetable'!$F$2:$F$101,A81))</f>
        <v/>
      </c>
      <c r="C81" s="29">
        <f>IF(A81="","",IFERROR(SUMIF('Study Timetable'!$F$2:$F$101,A81,'Study Timetable'!$E$2:$E$101),0))</f>
        <v/>
      </c>
      <c r="D81" s="8">
        <f>IF(A81="","",IFERROR(SUMIF('Study Timetable'!$F$2:$F$101,A81,'Study Timetable'!$M$2:$M$101)/COUNTIF('Study Timetable'!$F$2:$F$101,A81),0))</f>
        <v/>
      </c>
      <c r="E81" s="29">
        <f>IF(A81="","",IFERROR(VLOOKUP(A81,'Instructions'!$F$5:$G$13,2,FALSE),0))</f>
        <v/>
      </c>
      <c r="F81" s="18">
        <f>IF(A81="","",IF(D81&gt;=100%,"On track",IF(D81&gt;=50%,"In progress","Needs attention")))</f>
        <v/>
      </c>
      <c r="H81" s="19" t="n"/>
      <c r="I81" s="19">
        <f>IF(H81="","",COUNTIF('Study Timetable'!$K$2:$K$101,H81))</f>
        <v/>
      </c>
    </row>
    <row r="82">
      <c r="A82" s="20" t="n"/>
      <c r="B82" s="21">
        <f>IF(A82="","",COUNTIF('Study Timetable'!$F$2:$F$101,A82))</f>
        <v/>
      </c>
      <c r="C82" s="31">
        <f>IF(A82="","",IFERROR(SUMIF('Study Timetable'!$F$2:$F$101,A82,'Study Timetable'!$E$2:$E$101),0))</f>
        <v/>
      </c>
      <c r="D82" s="11">
        <f>IF(A82="","",IFERROR(SUMIF('Study Timetable'!$F$2:$F$101,A82,'Study Timetable'!$M$2:$M$101)/COUNTIF('Study Timetable'!$F$2:$F$101,A82),0))</f>
        <v/>
      </c>
      <c r="E82" s="31">
        <f>IF(A82="","",IFERROR(VLOOKUP(A82,'Instructions'!$F$5:$G$13,2,FALSE),0))</f>
        <v/>
      </c>
      <c r="F82" s="20">
        <f>IF(A82="","",IF(D82&gt;=100%,"On track",IF(D82&gt;=50%,"In progress","Needs attention")))</f>
        <v/>
      </c>
      <c r="H82" s="21" t="n"/>
      <c r="I82" s="21">
        <f>IF(H82="","",COUNTIF('Study Timetable'!$K$2:$K$101,H82))</f>
        <v/>
      </c>
    </row>
    <row r="83">
      <c r="A83" s="18" t="n"/>
      <c r="B83" s="19">
        <f>IF(A83="","",COUNTIF('Study Timetable'!$F$2:$F$101,A83))</f>
        <v/>
      </c>
      <c r="C83" s="29">
        <f>IF(A83="","",IFERROR(SUMIF('Study Timetable'!$F$2:$F$101,A83,'Study Timetable'!$E$2:$E$101),0))</f>
        <v/>
      </c>
      <c r="D83" s="8">
        <f>IF(A83="","",IFERROR(SUMIF('Study Timetable'!$F$2:$F$101,A83,'Study Timetable'!$M$2:$M$101)/COUNTIF('Study Timetable'!$F$2:$F$101,A83),0))</f>
        <v/>
      </c>
      <c r="E83" s="29">
        <f>IF(A83="","",IFERROR(VLOOKUP(A83,'Instructions'!$F$5:$G$13,2,FALSE),0))</f>
        <v/>
      </c>
      <c r="F83" s="18">
        <f>IF(A83="","",IF(D83&gt;=100%,"On track",IF(D83&gt;=50%,"In progress","Needs attention")))</f>
        <v/>
      </c>
      <c r="H83" s="19" t="n"/>
      <c r="I83" s="19">
        <f>IF(H83="","",COUNTIF('Study Timetable'!$K$2:$K$101,H83))</f>
        <v/>
      </c>
    </row>
    <row r="84">
      <c r="A84" s="20" t="n"/>
      <c r="B84" s="21">
        <f>IF(A84="","",COUNTIF('Study Timetable'!$F$2:$F$101,A84))</f>
        <v/>
      </c>
      <c r="C84" s="31">
        <f>IF(A84="","",IFERROR(SUMIF('Study Timetable'!$F$2:$F$101,A84,'Study Timetable'!$E$2:$E$101),0))</f>
        <v/>
      </c>
      <c r="D84" s="11">
        <f>IF(A84="","",IFERROR(SUMIF('Study Timetable'!$F$2:$F$101,A84,'Study Timetable'!$M$2:$M$101)/COUNTIF('Study Timetable'!$F$2:$F$101,A84),0))</f>
        <v/>
      </c>
      <c r="E84" s="31">
        <f>IF(A84="","",IFERROR(VLOOKUP(A84,'Instructions'!$F$5:$G$13,2,FALSE),0))</f>
        <v/>
      </c>
      <c r="F84" s="20">
        <f>IF(A84="","",IF(D84&gt;=100%,"On track",IF(D84&gt;=50%,"In progress","Needs attention")))</f>
        <v/>
      </c>
      <c r="H84" s="21" t="n"/>
      <c r="I84" s="21">
        <f>IF(H84="","",COUNTIF('Study Timetable'!$K$2:$K$101,H84))</f>
        <v/>
      </c>
    </row>
    <row r="85">
      <c r="A85" s="18" t="n"/>
      <c r="B85" s="19">
        <f>IF(A85="","",COUNTIF('Study Timetable'!$F$2:$F$101,A85))</f>
        <v/>
      </c>
      <c r="C85" s="29">
        <f>IF(A85="","",IFERROR(SUMIF('Study Timetable'!$F$2:$F$101,A85,'Study Timetable'!$E$2:$E$101),0))</f>
        <v/>
      </c>
      <c r="D85" s="8">
        <f>IF(A85="","",IFERROR(SUMIF('Study Timetable'!$F$2:$F$101,A85,'Study Timetable'!$M$2:$M$101)/COUNTIF('Study Timetable'!$F$2:$F$101,A85),0))</f>
        <v/>
      </c>
      <c r="E85" s="29">
        <f>IF(A85="","",IFERROR(VLOOKUP(A85,'Instructions'!$F$5:$G$13,2,FALSE),0))</f>
        <v/>
      </c>
      <c r="F85" s="18">
        <f>IF(A85="","",IF(D85&gt;=100%,"On track",IF(D85&gt;=50%,"In progress","Needs attention")))</f>
        <v/>
      </c>
      <c r="H85" s="19" t="n"/>
      <c r="I85" s="19">
        <f>IF(H85="","",COUNTIF('Study Timetable'!$K$2:$K$101,H85))</f>
        <v/>
      </c>
    </row>
    <row r="86">
      <c r="A86" s="20" t="n"/>
      <c r="B86" s="21">
        <f>IF(A86="","",COUNTIF('Study Timetable'!$F$2:$F$101,A86))</f>
        <v/>
      </c>
      <c r="C86" s="31">
        <f>IF(A86="","",IFERROR(SUMIF('Study Timetable'!$F$2:$F$101,A86,'Study Timetable'!$E$2:$E$101),0))</f>
        <v/>
      </c>
      <c r="D86" s="11">
        <f>IF(A86="","",IFERROR(SUMIF('Study Timetable'!$F$2:$F$101,A86,'Study Timetable'!$M$2:$M$101)/COUNTIF('Study Timetable'!$F$2:$F$101,A86),0))</f>
        <v/>
      </c>
      <c r="E86" s="31">
        <f>IF(A86="","",IFERROR(VLOOKUP(A86,'Instructions'!$F$5:$G$13,2,FALSE),0))</f>
        <v/>
      </c>
      <c r="F86" s="20">
        <f>IF(A86="","",IF(D86&gt;=100%,"On track",IF(D86&gt;=50%,"In progress","Needs attention")))</f>
        <v/>
      </c>
      <c r="H86" s="21" t="n"/>
      <c r="I86" s="21">
        <f>IF(H86="","",COUNTIF('Study Timetable'!$K$2:$K$101,H86))</f>
        <v/>
      </c>
    </row>
    <row r="87">
      <c r="A87" s="18" t="n"/>
      <c r="B87" s="19">
        <f>IF(A87="","",COUNTIF('Study Timetable'!$F$2:$F$101,A87))</f>
        <v/>
      </c>
      <c r="C87" s="29">
        <f>IF(A87="","",IFERROR(SUMIF('Study Timetable'!$F$2:$F$101,A87,'Study Timetable'!$E$2:$E$101),0))</f>
        <v/>
      </c>
      <c r="D87" s="8">
        <f>IF(A87="","",IFERROR(SUMIF('Study Timetable'!$F$2:$F$101,A87,'Study Timetable'!$M$2:$M$101)/COUNTIF('Study Timetable'!$F$2:$F$101,A87),0))</f>
        <v/>
      </c>
      <c r="E87" s="29">
        <f>IF(A87="","",IFERROR(VLOOKUP(A87,'Instructions'!$F$5:$G$13,2,FALSE),0))</f>
        <v/>
      </c>
      <c r="F87" s="18">
        <f>IF(A87="","",IF(D87&gt;=100%,"On track",IF(D87&gt;=50%,"In progress","Needs attention")))</f>
        <v/>
      </c>
      <c r="H87" s="19" t="n"/>
      <c r="I87" s="19">
        <f>IF(H87="","",COUNTIF('Study Timetable'!$K$2:$K$101,H87))</f>
        <v/>
      </c>
    </row>
    <row r="88">
      <c r="A88" s="20" t="n"/>
      <c r="B88" s="21">
        <f>IF(A88="","",COUNTIF('Study Timetable'!$F$2:$F$101,A88))</f>
        <v/>
      </c>
      <c r="C88" s="31">
        <f>IF(A88="","",IFERROR(SUMIF('Study Timetable'!$F$2:$F$101,A88,'Study Timetable'!$E$2:$E$101),0))</f>
        <v/>
      </c>
      <c r="D88" s="11">
        <f>IF(A88="","",IFERROR(SUMIF('Study Timetable'!$F$2:$F$101,A88,'Study Timetable'!$M$2:$M$101)/COUNTIF('Study Timetable'!$F$2:$F$101,A88),0))</f>
        <v/>
      </c>
      <c r="E88" s="31">
        <f>IF(A88="","",IFERROR(VLOOKUP(A88,'Instructions'!$F$5:$G$13,2,FALSE),0))</f>
        <v/>
      </c>
      <c r="F88" s="20">
        <f>IF(A88="","",IF(D88&gt;=100%,"On track",IF(D88&gt;=50%,"In progress","Needs attention")))</f>
        <v/>
      </c>
      <c r="H88" s="21" t="n"/>
      <c r="I88" s="21">
        <f>IF(H88="","",COUNTIF('Study Timetable'!$K$2:$K$101,H88))</f>
        <v/>
      </c>
    </row>
    <row r="89">
      <c r="A89" s="18" t="n"/>
      <c r="B89" s="19">
        <f>IF(A89="","",COUNTIF('Study Timetable'!$F$2:$F$101,A89))</f>
        <v/>
      </c>
      <c r="C89" s="29">
        <f>IF(A89="","",IFERROR(SUMIF('Study Timetable'!$F$2:$F$101,A89,'Study Timetable'!$E$2:$E$101),0))</f>
        <v/>
      </c>
      <c r="D89" s="8">
        <f>IF(A89="","",IFERROR(SUMIF('Study Timetable'!$F$2:$F$101,A89,'Study Timetable'!$M$2:$M$101)/COUNTIF('Study Timetable'!$F$2:$F$101,A89),0))</f>
        <v/>
      </c>
      <c r="E89" s="29">
        <f>IF(A89="","",IFERROR(VLOOKUP(A89,'Instructions'!$F$5:$G$13,2,FALSE),0))</f>
        <v/>
      </c>
      <c r="F89" s="18">
        <f>IF(A89="","",IF(D89&gt;=100%,"On track",IF(D89&gt;=50%,"In progress","Needs attention")))</f>
        <v/>
      </c>
      <c r="H89" s="19" t="n"/>
      <c r="I89" s="19">
        <f>IF(H89="","",COUNTIF('Study Timetable'!$K$2:$K$101,H89))</f>
        <v/>
      </c>
    </row>
    <row r="90">
      <c r="A90" s="20" t="n"/>
      <c r="B90" s="21">
        <f>IF(A90="","",COUNTIF('Study Timetable'!$F$2:$F$101,A90))</f>
        <v/>
      </c>
      <c r="C90" s="31">
        <f>IF(A90="","",IFERROR(SUMIF('Study Timetable'!$F$2:$F$101,A90,'Study Timetable'!$E$2:$E$101),0))</f>
        <v/>
      </c>
      <c r="D90" s="11">
        <f>IF(A90="","",IFERROR(SUMIF('Study Timetable'!$F$2:$F$101,A90,'Study Timetable'!$M$2:$M$101)/COUNTIF('Study Timetable'!$F$2:$F$101,A90),0))</f>
        <v/>
      </c>
      <c r="E90" s="31">
        <f>IF(A90="","",IFERROR(VLOOKUP(A90,'Instructions'!$F$5:$G$13,2,FALSE),0))</f>
        <v/>
      </c>
      <c r="F90" s="20">
        <f>IF(A90="","",IF(D90&gt;=100%,"On track",IF(D90&gt;=50%,"In progress","Needs attention")))</f>
        <v/>
      </c>
      <c r="H90" s="21" t="n"/>
      <c r="I90" s="21">
        <f>IF(H90="","",COUNTIF('Study Timetable'!$K$2:$K$101,H90))</f>
        <v/>
      </c>
    </row>
    <row r="91">
      <c r="A91" s="18" t="n"/>
      <c r="B91" s="19">
        <f>IF(A91="","",COUNTIF('Study Timetable'!$F$2:$F$101,A91))</f>
        <v/>
      </c>
      <c r="C91" s="29">
        <f>IF(A91="","",IFERROR(SUMIF('Study Timetable'!$F$2:$F$101,A91,'Study Timetable'!$E$2:$E$101),0))</f>
        <v/>
      </c>
      <c r="D91" s="8">
        <f>IF(A91="","",IFERROR(SUMIF('Study Timetable'!$F$2:$F$101,A91,'Study Timetable'!$M$2:$M$101)/COUNTIF('Study Timetable'!$F$2:$F$101,A91),0))</f>
        <v/>
      </c>
      <c r="E91" s="29">
        <f>IF(A91="","",IFERROR(VLOOKUP(A91,'Instructions'!$F$5:$G$13,2,FALSE),0))</f>
        <v/>
      </c>
      <c r="F91" s="18">
        <f>IF(A91="","",IF(D91&gt;=100%,"On track",IF(D91&gt;=50%,"In progress","Needs attention")))</f>
        <v/>
      </c>
      <c r="H91" s="19" t="n"/>
      <c r="I91" s="19">
        <f>IF(H91="","",COUNTIF('Study Timetable'!$K$2:$K$101,H91))</f>
        <v/>
      </c>
    </row>
    <row r="92">
      <c r="A92" s="20" t="n"/>
      <c r="B92" s="21">
        <f>IF(A92="","",COUNTIF('Study Timetable'!$F$2:$F$101,A92))</f>
        <v/>
      </c>
      <c r="C92" s="31">
        <f>IF(A92="","",IFERROR(SUMIF('Study Timetable'!$F$2:$F$101,A92,'Study Timetable'!$E$2:$E$101),0))</f>
        <v/>
      </c>
      <c r="D92" s="11">
        <f>IF(A92="","",IFERROR(SUMIF('Study Timetable'!$F$2:$F$101,A92,'Study Timetable'!$M$2:$M$101)/COUNTIF('Study Timetable'!$F$2:$F$101,A92),0))</f>
        <v/>
      </c>
      <c r="E92" s="31">
        <f>IF(A92="","",IFERROR(VLOOKUP(A92,'Instructions'!$F$5:$G$13,2,FALSE),0))</f>
        <v/>
      </c>
      <c r="F92" s="20">
        <f>IF(A92="","",IF(D92&gt;=100%,"On track",IF(D92&gt;=50%,"In progress","Needs attention")))</f>
        <v/>
      </c>
      <c r="H92" s="21" t="n"/>
      <c r="I92" s="21">
        <f>IF(H92="","",COUNTIF('Study Timetable'!$K$2:$K$101,H92))</f>
        <v/>
      </c>
    </row>
    <row r="93">
      <c r="A93" s="18" t="n"/>
      <c r="B93" s="19">
        <f>IF(A93="","",COUNTIF('Study Timetable'!$F$2:$F$101,A93))</f>
        <v/>
      </c>
      <c r="C93" s="29">
        <f>IF(A93="","",IFERROR(SUMIF('Study Timetable'!$F$2:$F$101,A93,'Study Timetable'!$E$2:$E$101),0))</f>
        <v/>
      </c>
      <c r="D93" s="8">
        <f>IF(A93="","",IFERROR(SUMIF('Study Timetable'!$F$2:$F$101,A93,'Study Timetable'!$M$2:$M$101)/COUNTIF('Study Timetable'!$F$2:$F$101,A93),0))</f>
        <v/>
      </c>
      <c r="E93" s="29">
        <f>IF(A93="","",IFERROR(VLOOKUP(A93,'Instructions'!$F$5:$G$13,2,FALSE),0))</f>
        <v/>
      </c>
      <c r="F93" s="18">
        <f>IF(A93="","",IF(D93&gt;=100%,"On track",IF(D93&gt;=50%,"In progress","Needs attention")))</f>
        <v/>
      </c>
      <c r="H93" s="19" t="n"/>
      <c r="I93" s="19">
        <f>IF(H93="","",COUNTIF('Study Timetable'!$K$2:$K$101,H93))</f>
        <v/>
      </c>
    </row>
    <row r="94">
      <c r="A94" s="20" t="n"/>
      <c r="B94" s="21">
        <f>IF(A94="","",COUNTIF('Study Timetable'!$F$2:$F$101,A94))</f>
        <v/>
      </c>
      <c r="C94" s="31">
        <f>IF(A94="","",IFERROR(SUMIF('Study Timetable'!$F$2:$F$101,A94,'Study Timetable'!$E$2:$E$101),0))</f>
        <v/>
      </c>
      <c r="D94" s="11">
        <f>IF(A94="","",IFERROR(SUMIF('Study Timetable'!$F$2:$F$101,A94,'Study Timetable'!$M$2:$M$101)/COUNTIF('Study Timetable'!$F$2:$F$101,A94),0))</f>
        <v/>
      </c>
      <c r="E94" s="31">
        <f>IF(A94="","",IFERROR(VLOOKUP(A94,'Instructions'!$F$5:$G$13,2,FALSE),0))</f>
        <v/>
      </c>
      <c r="F94" s="20">
        <f>IF(A94="","",IF(D94&gt;=100%,"On track",IF(D94&gt;=50%,"In progress","Needs attention")))</f>
        <v/>
      </c>
      <c r="H94" s="21" t="n"/>
      <c r="I94" s="21">
        <f>IF(H94="","",COUNTIF('Study Timetable'!$K$2:$K$101,H94))</f>
        <v/>
      </c>
    </row>
    <row r="95">
      <c r="A95" s="18" t="n"/>
      <c r="B95" s="19">
        <f>IF(A95="","",COUNTIF('Study Timetable'!$F$2:$F$101,A95))</f>
        <v/>
      </c>
      <c r="C95" s="29">
        <f>IF(A95="","",IFERROR(SUMIF('Study Timetable'!$F$2:$F$101,A95,'Study Timetable'!$E$2:$E$101),0))</f>
        <v/>
      </c>
      <c r="D95" s="8">
        <f>IF(A95="","",IFERROR(SUMIF('Study Timetable'!$F$2:$F$101,A95,'Study Timetable'!$M$2:$M$101)/COUNTIF('Study Timetable'!$F$2:$F$101,A95),0))</f>
        <v/>
      </c>
      <c r="E95" s="29">
        <f>IF(A95="","",IFERROR(VLOOKUP(A95,'Instructions'!$F$5:$G$13,2,FALSE),0))</f>
        <v/>
      </c>
      <c r="F95" s="18">
        <f>IF(A95="","",IF(D95&gt;=100%,"On track",IF(D95&gt;=50%,"In progress","Needs attention")))</f>
        <v/>
      </c>
      <c r="H95" s="19" t="n"/>
      <c r="I95" s="19">
        <f>IF(H95="","",COUNTIF('Study Timetable'!$K$2:$K$101,H95))</f>
        <v/>
      </c>
    </row>
    <row r="96">
      <c r="A96" s="20" t="n"/>
      <c r="B96" s="21">
        <f>IF(A96="","",COUNTIF('Study Timetable'!$F$2:$F$101,A96))</f>
        <v/>
      </c>
      <c r="C96" s="31">
        <f>IF(A96="","",IFERROR(SUMIF('Study Timetable'!$F$2:$F$101,A96,'Study Timetable'!$E$2:$E$101),0))</f>
        <v/>
      </c>
      <c r="D96" s="11">
        <f>IF(A96="","",IFERROR(SUMIF('Study Timetable'!$F$2:$F$101,A96,'Study Timetable'!$M$2:$M$101)/COUNTIF('Study Timetable'!$F$2:$F$101,A96),0))</f>
        <v/>
      </c>
      <c r="E96" s="31">
        <f>IF(A96="","",IFERROR(VLOOKUP(A96,'Instructions'!$F$5:$G$13,2,FALSE),0))</f>
        <v/>
      </c>
      <c r="F96" s="20">
        <f>IF(A96="","",IF(D96&gt;=100%,"On track",IF(D96&gt;=50%,"In progress","Needs attention")))</f>
        <v/>
      </c>
      <c r="H96" s="21" t="n"/>
      <c r="I96" s="21">
        <f>IF(H96="","",COUNTIF('Study Timetable'!$K$2:$K$101,H96))</f>
        <v/>
      </c>
    </row>
    <row r="97">
      <c r="A97" s="18" t="n"/>
      <c r="B97" s="19">
        <f>IF(A97="","",COUNTIF('Study Timetable'!$F$2:$F$101,A97))</f>
        <v/>
      </c>
      <c r="C97" s="29">
        <f>IF(A97="","",IFERROR(SUMIF('Study Timetable'!$F$2:$F$101,A97,'Study Timetable'!$E$2:$E$101),0))</f>
        <v/>
      </c>
      <c r="D97" s="8">
        <f>IF(A97="","",IFERROR(SUMIF('Study Timetable'!$F$2:$F$101,A97,'Study Timetable'!$M$2:$M$101)/COUNTIF('Study Timetable'!$F$2:$F$101,A97),0))</f>
        <v/>
      </c>
      <c r="E97" s="29">
        <f>IF(A97="","",IFERROR(VLOOKUP(A97,'Instructions'!$F$5:$G$13,2,FALSE),0))</f>
        <v/>
      </c>
      <c r="F97" s="18">
        <f>IF(A97="","",IF(D97&gt;=100%,"On track",IF(D97&gt;=50%,"In progress","Needs attention")))</f>
        <v/>
      </c>
      <c r="H97" s="19" t="n"/>
      <c r="I97" s="19">
        <f>IF(H97="","",COUNTIF('Study Timetable'!$K$2:$K$101,H97))</f>
        <v/>
      </c>
    </row>
    <row r="98">
      <c r="A98" s="20" t="n"/>
      <c r="B98" s="21">
        <f>IF(A98="","",COUNTIF('Study Timetable'!$F$2:$F$101,A98))</f>
        <v/>
      </c>
      <c r="C98" s="31">
        <f>IF(A98="","",IFERROR(SUMIF('Study Timetable'!$F$2:$F$101,A98,'Study Timetable'!$E$2:$E$101),0))</f>
        <v/>
      </c>
      <c r="D98" s="11">
        <f>IF(A98="","",IFERROR(SUMIF('Study Timetable'!$F$2:$F$101,A98,'Study Timetable'!$M$2:$M$101)/COUNTIF('Study Timetable'!$F$2:$F$101,A98),0))</f>
        <v/>
      </c>
      <c r="E98" s="31">
        <f>IF(A98="","",IFERROR(VLOOKUP(A98,'Instructions'!$F$5:$G$13,2,FALSE),0))</f>
        <v/>
      </c>
      <c r="F98" s="20">
        <f>IF(A98="","",IF(D98&gt;=100%,"On track",IF(D98&gt;=50%,"In progress","Needs attention")))</f>
        <v/>
      </c>
      <c r="H98" s="21" t="n"/>
      <c r="I98" s="21">
        <f>IF(H98="","",COUNTIF('Study Timetable'!$K$2:$K$101,H98))</f>
        <v/>
      </c>
    </row>
    <row r="99">
      <c r="A99" s="18" t="n"/>
      <c r="B99" s="19">
        <f>IF(A99="","",COUNTIF('Study Timetable'!$F$2:$F$101,A99))</f>
        <v/>
      </c>
      <c r="C99" s="29">
        <f>IF(A99="","",IFERROR(SUMIF('Study Timetable'!$F$2:$F$101,A99,'Study Timetable'!$E$2:$E$101),0))</f>
        <v/>
      </c>
      <c r="D99" s="8">
        <f>IF(A99="","",IFERROR(SUMIF('Study Timetable'!$F$2:$F$101,A99,'Study Timetable'!$M$2:$M$101)/COUNTIF('Study Timetable'!$F$2:$F$101,A99),0))</f>
        <v/>
      </c>
      <c r="E99" s="29">
        <f>IF(A99="","",IFERROR(VLOOKUP(A99,'Instructions'!$F$5:$G$13,2,FALSE),0))</f>
        <v/>
      </c>
      <c r="F99" s="18">
        <f>IF(A99="","",IF(D99&gt;=100%,"On track",IF(D99&gt;=50%,"In progress","Needs attention")))</f>
        <v/>
      </c>
      <c r="H99" s="19" t="n"/>
      <c r="I99" s="19">
        <f>IF(H99="","",COUNTIF('Study Timetable'!$K$2:$K$101,H99))</f>
        <v/>
      </c>
    </row>
    <row r="100">
      <c r="A100" s="20" t="n"/>
      <c r="B100" s="21">
        <f>IF(A100="","",COUNTIF('Study Timetable'!$F$2:$F$101,A100))</f>
        <v/>
      </c>
      <c r="C100" s="31">
        <f>IF(A100="","",IFERROR(SUMIF('Study Timetable'!$F$2:$F$101,A100,'Study Timetable'!$E$2:$E$101),0))</f>
        <v/>
      </c>
      <c r="D100" s="11">
        <f>IF(A100="","",IFERROR(SUMIF('Study Timetable'!$F$2:$F$101,A100,'Study Timetable'!$M$2:$M$101)/COUNTIF('Study Timetable'!$F$2:$F$101,A100),0))</f>
        <v/>
      </c>
      <c r="E100" s="31">
        <f>IF(A100="","",IFERROR(VLOOKUP(A100,'Instructions'!$F$5:$G$13,2,FALSE),0))</f>
        <v/>
      </c>
      <c r="F100" s="20">
        <f>IF(A100="","",IF(D100&gt;=100%,"On track",IF(D100&gt;=50%,"In progress","Needs attention")))</f>
        <v/>
      </c>
      <c r="H100" s="21" t="n"/>
      <c r="I100" s="21">
        <f>IF(H100="","",COUNTIF('Study Timetable'!$K$2:$K$101,H100))</f>
        <v/>
      </c>
    </row>
    <row r="101">
      <c r="A101" s="18" t="n"/>
      <c r="B101" s="19">
        <f>IF(A101="","",COUNTIF('Study Timetable'!$F$2:$F$101,A101))</f>
        <v/>
      </c>
      <c r="C101" s="29">
        <f>IF(A101="","",IFERROR(SUMIF('Study Timetable'!$F$2:$F$101,A101,'Study Timetable'!$E$2:$E$101),0))</f>
        <v/>
      </c>
      <c r="D101" s="8">
        <f>IF(A101="","",IFERROR(SUMIF('Study Timetable'!$F$2:$F$101,A101,'Study Timetable'!$M$2:$M$101)/COUNTIF('Study Timetable'!$F$2:$F$101,A101),0))</f>
        <v/>
      </c>
      <c r="E101" s="29">
        <f>IF(A101="","",IFERROR(VLOOKUP(A101,'Instructions'!$F$5:$G$13,2,FALSE),0))</f>
        <v/>
      </c>
      <c r="F101" s="18">
        <f>IF(A101="","",IF(D101&gt;=100%,"On track",IF(D101&gt;=50%,"In progress","Needs attention")))</f>
        <v/>
      </c>
      <c r="H101" s="19" t="n"/>
      <c r="I101" s="19">
        <f>IF(H101="","",COUNTIF('Study Timetable'!$K$2:$K$101,H101))</f>
        <v/>
      </c>
    </row>
  </sheetData>
  <mergeCells count="1">
    <mergeCell ref="A1:K1"/>
  </mergeCells>
  <conditionalFormatting sqref="F15:F101">
    <cfRule type="expression" priority="1" dxfId="0" stopIfTrue="1">
      <formula>$F15="On track"</formula>
    </cfRule>
    <cfRule type="expression" priority="2" dxfId="1" stopIfTrue="1">
      <formula>$F15="Needs attention"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82" customWidth="1" min="2" max="2"/>
    <col width="4" customWidth="1" min="3" max="3"/>
    <col width="4" customWidth="1" min="4" max="4"/>
    <col width="4" customWidth="1" min="5" max="5"/>
    <col width="18" customWidth="1" min="6" max="6"/>
    <col width="15" customWidth="1" min="7" max="7"/>
    <col width="4" customWidth="1" min="8" max="8"/>
  </cols>
  <sheetData>
    <row r="1" ht="28" customHeight="1">
      <c r="A1" s="12" t="inlineStr">
        <is>
          <t>Leaving Certificate Study Timetable – Instructions</t>
        </is>
      </c>
    </row>
    <row r="2"/>
    <row r="3">
      <c r="A3" s="13" t="inlineStr">
        <is>
          <t>Guide item</t>
        </is>
      </c>
      <c r="B3" s="13" t="inlineStr">
        <is>
          <t>What to do</t>
        </is>
      </c>
    </row>
    <row r="4" ht="48" customHeight="1">
      <c r="A4" s="22" t="inlineStr">
        <is>
          <t>Add or amend sessions</t>
        </is>
      </c>
      <c r="B4" s="23" t="inlineStr">
        <is>
          <t>Use the pale yellow cells in Study Timetable to enter the date, times, subject, level, topic, method, priority, status and notes. The timetable is prepared for 100 sessions.</t>
        </is>
      </c>
      <c r="F4" s="13" t="inlineStr">
        <is>
          <t>Subject</t>
        </is>
      </c>
      <c r="G4" s="13" t="inlineStr">
        <is>
          <t>Target Hours</t>
        </is>
      </c>
    </row>
    <row r="5" ht="48" customHeight="1">
      <c r="A5" s="24" t="inlineStr">
        <is>
          <t>Status and completion</t>
        </is>
      </c>
      <c r="B5" s="25" t="inlineStr">
        <is>
          <t>Choose Planned, In Progress or Completed. Completion % updates automatically: Planned is 0%, In Progress is 50% and Completed is 100%.</t>
        </is>
      </c>
      <c r="F5" s="18" t="inlineStr">
        <is>
          <t>Maths</t>
        </is>
      </c>
      <c r="G5" s="29" t="n">
        <v>2</v>
      </c>
    </row>
    <row r="6" ht="48" customHeight="1">
      <c r="A6" s="22" t="inlineStr">
        <is>
          <t>Filter your timetable</t>
        </is>
      </c>
      <c r="B6" s="23" t="inlineStr">
        <is>
          <t>Use the filter arrows in the Study Timetable header row to focus on a subject, date, level, priority or status when organising your week.</t>
        </is>
      </c>
      <c r="F6" s="20" t="inlineStr">
        <is>
          <t>Irish</t>
        </is>
      </c>
      <c r="G6" s="31" t="n">
        <v>1.5</v>
      </c>
    </row>
    <row r="7" ht="48" customHeight="1">
      <c r="A7" s="24" t="inlineStr">
        <is>
          <t>Past papers</t>
        </is>
      </c>
      <c r="B7" s="25" t="inlineStr">
        <is>
          <t>Build regular past paper sessions into your programme. Mark questions carefully and add short notes on topics that need another attempt.</t>
        </is>
      </c>
      <c r="F7" s="18" t="inlineStr">
        <is>
          <t>Biology</t>
        </is>
      </c>
      <c r="G7" s="29" t="n">
        <v>1.5</v>
      </c>
    </row>
    <row r="8" ht="48" customHeight="1">
      <c r="A8" s="22" t="inlineStr">
        <is>
          <t>Active recall</t>
        </is>
      </c>
      <c r="B8" s="23" t="inlineStr">
        <is>
          <t>Use flashcards, closed-book quizzes and short explanations from memory. Active recall is more effective than only rereading notes.</t>
        </is>
      </c>
      <c r="F8" s="20" t="inlineStr">
        <is>
          <t>English</t>
        </is>
      </c>
      <c r="G8" s="31" t="n">
        <v>1.5</v>
      </c>
    </row>
    <row r="9" ht="48" customHeight="1">
      <c r="A9" s="24" t="inlineStr">
        <is>
          <t>Scheduled revision</t>
        </is>
      </c>
      <c r="B9" s="25" t="inlineStr">
        <is>
          <t>Return to difficult topics at planned intervals. Spread revision across the week and review progress in the Dashboard.</t>
        </is>
      </c>
      <c r="F9" s="18" t="inlineStr">
        <is>
          <t>French</t>
        </is>
      </c>
      <c r="G9" s="29" t="n">
        <v>1.5</v>
      </c>
    </row>
    <row r="10" ht="48" customHeight="1">
      <c r="A10" s="22" t="inlineStr">
        <is>
          <t>Wellbeing reminder</t>
        </is>
      </c>
      <c r="B10" s="23" t="inlineStr">
        <is>
          <t>Balance study with sleep, exercise, meals and rest. Follow guidance from your school, teachers and local study support centre.</t>
        </is>
      </c>
      <c r="F10" s="20" t="inlineStr">
        <is>
          <t>History</t>
        </is>
      </c>
      <c r="G10" s="31" t="n">
        <v>1.5</v>
      </c>
    </row>
    <row r="11">
      <c r="F11" s="18" t="inlineStr">
        <is>
          <t>Chemistry</t>
        </is>
      </c>
      <c r="G11" s="29" t="n">
        <v>1.5</v>
      </c>
    </row>
    <row r="12">
      <c r="F12" s="20" t="inlineStr">
        <is>
          <t>Business</t>
        </is>
      </c>
      <c r="G12" s="31" t="n">
        <v>1.5</v>
      </c>
    </row>
    <row r="13">
      <c r="F13" s="18" t="inlineStr">
        <is>
          <t>Geography</t>
        </is>
      </c>
      <c r="G13" s="29" t="n">
        <v>1.5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2026-08-27T23:33:53Z</dcterms:created>
  <dcterms:modified xmlns:dcterms="http://purl.org/dc/terms/" xmlns:xsi="http://www.w3.org/2001/XMLSchema-instance" xsi:type="dcterms:W3CDTF">2026-08-27T23:33:53Z</dcterms:modified>
</cp:coreProperties>
</file>