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ssment Data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Lists &amp; Instructions" sheetId="3" state="visible" r:id="rId3"/>
  </sheets>
  <definedNames>
    <definedName name="_xlnm._FilterDatabase" localSheetId="0" hidden="1">'Assessment Data'!$A$1:$O$101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&quot;%&quot;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 Display"/>
      <b val="1"/>
      <color rgb="001F2937"/>
      <sz val="14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ill>
        <patternFill patternType="solid">
          <fgColor rgb="00DC2626"/>
        </patternFill>
      </fill>
    </dxf>
    <dxf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1F2937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Score by Subject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Dashboard'!C13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'Summary Dashboard'!$A$14:$A$22</f>
            </numRef>
          </cat>
          <val>
            <numRef>
              <f>'Summary Dashboard'!$C$14:$C$22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Subject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00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Score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Descriptor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Dashboard'!I13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E293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8102E"/>
              </a:solidFill>
              <a:ln xmlns:a="http://schemas.openxmlformats.org/drawingml/2006/main">
                <a:prstDash val="solid"/>
              </a:ln>
            </spPr>
          </dPt>
          <cat>
            <numRef>
              <f>'Summary Dashboard'!$H$14:$H$17</f>
            </numRef>
          </cat>
          <val>
            <numRef>
              <f>'Summary Dashboard'!$I$14:$I$17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Assessment Scores by Date</a:t>
            </a:r>
          </a:p>
        </rich>
      </tx>
    </title>
    <plotArea>
      <lineChart>
        <grouping val="standard"/>
        <ser>
          <idx val="0"/>
          <order val="0"/>
          <tx>
            <strRef>
              <f>'Assessment Data'!J1</f>
            </strRef>
          </tx>
          <spPr>
            <a:ln xmlns:a="http://schemas.openxmlformats.org/drawingml/2006/main" w="28575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'Assessment Data'!$I$2:$I$101</f>
            </numRef>
          </cat>
          <val>
            <numRef>
              <f>'Assessment Data'!$J$2:$J$101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Assessment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00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Score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17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14" customWidth="1" min="3" max="3"/>
    <col width="18" customWidth="1" min="4" max="4"/>
    <col width="19" customWidth="1" min="5" max="5"/>
    <col width="21" customWidth="1" min="6" max="6"/>
    <col width="18" customWidth="1" min="7" max="7"/>
    <col width="39" customWidth="1" min="8" max="8"/>
    <col width="15" customWidth="1" min="9" max="9"/>
    <col width="12" customWidth="1" min="10" max="10"/>
    <col width="28" customWidth="1" min="11" max="11"/>
    <col width="19" customWidth="1" min="12" max="12"/>
    <col width="48" customWidth="1" min="13" max="13"/>
    <col width="16" customWidth="1" min="14" max="14"/>
    <col width="19" customWidth="1" min="15" max="15"/>
  </cols>
  <sheetData>
    <row r="1" ht="30" customHeight="1">
      <c r="A1" s="1" t="inlineStr">
        <is>
          <t>Assessment ID</t>
        </is>
      </c>
      <c r="B1" s="1" t="inlineStr">
        <is>
          <t>Student Name</t>
        </is>
      </c>
      <c r="C1" s="1" t="inlineStr">
        <is>
          <t>Year Group</t>
        </is>
      </c>
      <c r="D1" s="1" t="inlineStr">
        <is>
          <t>Class Group</t>
        </is>
      </c>
      <c r="E1" s="1" t="inlineStr">
        <is>
          <t>Subject</t>
        </is>
      </c>
      <c r="F1" s="1" t="inlineStr">
        <is>
          <t>Teacher</t>
        </is>
      </c>
      <c r="G1" s="1" t="inlineStr">
        <is>
          <t>Assessment Type</t>
        </is>
      </c>
      <c r="H1" s="1" t="inlineStr">
        <is>
          <t>Learning Outcome / Strand</t>
        </is>
      </c>
      <c r="I1" s="1" t="inlineStr">
        <is>
          <t>Assessment Date</t>
        </is>
      </c>
      <c r="J1" s="1" t="inlineStr">
        <is>
          <t>Score (%)</t>
        </is>
      </c>
      <c r="K1" s="1" t="inlineStr">
        <is>
          <t>Descriptor</t>
        </is>
      </c>
      <c r="L1" s="1" t="inlineStr">
        <is>
          <t>CBA Status</t>
        </is>
      </c>
      <c r="M1" s="1" t="inlineStr">
        <is>
          <t>Next Step / Feedback</t>
        </is>
      </c>
      <c r="N1" s="1" t="inlineStr">
        <is>
          <t>Follow-up Date</t>
        </is>
      </c>
      <c r="O1" s="1" t="inlineStr">
        <is>
          <t>Progress Flag</t>
        </is>
      </c>
    </row>
    <row r="2">
      <c r="A2" s="2" t="inlineStr">
        <is>
          <t>JC-2026-001</t>
        </is>
      </c>
      <c r="B2" s="3" t="inlineStr">
        <is>
          <t>Aoife Murphy</t>
        </is>
      </c>
      <c r="C2" s="2" t="inlineStr">
        <is>
          <t>2nd Year</t>
        </is>
      </c>
      <c r="D2" s="2" t="inlineStr">
        <is>
          <t>2E - Dublin</t>
        </is>
      </c>
      <c r="E2" s="2" t="inlineStr">
        <is>
          <t>English</t>
        </is>
      </c>
      <c r="F2" s="3" t="inlineStr">
        <is>
          <t>Ms Aisling Doyle</t>
        </is>
      </c>
      <c r="G2" s="2" t="inlineStr">
        <is>
          <t>Class Test</t>
        </is>
      </c>
      <c r="H2" s="4" t="inlineStr">
        <is>
          <t>Reading and writing: response to a studied text</t>
        </is>
      </c>
      <c r="I2" s="22" t="n">
        <v>46051</v>
      </c>
      <c r="J2" s="23" t="n">
        <v>86</v>
      </c>
      <c r="K2" s="7">
        <f>IF('Assessment Data'!$J2="","",IF('Assessment Data'!$J2&gt;=85,"Exceptional",IF('Assessment Data'!$J2&gt;=70,"Above Expectations",IF('Assessment Data'!$J2&gt;=55,"In Line with Expectations","Yet to Meet Expectations"))))</f>
        <v/>
      </c>
      <c r="L2" s="2" t="inlineStr">
        <is>
          <t>Not Applicable</t>
        </is>
      </c>
      <c r="M2" s="4" t="inlineStr">
        <is>
          <t>Develop comparative response with closer reference to language choices</t>
        </is>
      </c>
      <c r="N2" s="22" t="n">
        <v>46072</v>
      </c>
      <c r="O2" s="7">
        <f>IF('Assessment Data'!$A2="","",IF('Assessment Data'!$J2="","Pending",IF('Assessment Data'!$J2&gt;=70,"On Track",IF('Assessment Data'!$J2&gt;=55,"Monitor","Support Required"))))</f>
        <v/>
      </c>
    </row>
    <row r="3">
      <c r="A3" s="2" t="inlineStr">
        <is>
          <t>JC-2026-002</t>
        </is>
      </c>
      <c r="B3" s="3" t="inlineStr">
        <is>
          <t>Seán O’Brien</t>
        </is>
      </c>
      <c r="C3" s="2" t="inlineStr">
        <is>
          <t>2nd Year</t>
        </is>
      </c>
      <c r="D3" s="2" t="inlineStr">
        <is>
          <t>2M - Cork</t>
        </is>
      </c>
      <c r="E3" s="2" t="inlineStr">
        <is>
          <t>Mathematics</t>
        </is>
      </c>
      <c r="F3" s="3" t="inlineStr">
        <is>
          <t>Mr Declan Hayes</t>
        </is>
      </c>
      <c r="G3" s="2" t="inlineStr">
        <is>
          <t>Class Test</t>
        </is>
      </c>
      <c r="H3" s="4" t="inlineStr">
        <is>
          <t>Algebra: patterns, rules and relationships</t>
        </is>
      </c>
      <c r="I3" s="22" t="n">
        <v>46065</v>
      </c>
      <c r="J3" s="23" t="n">
        <v>62</v>
      </c>
      <c r="K3" s="8">
        <f>IF('Assessment Data'!$J3="","",IF('Assessment Data'!$J3&gt;=85,"Exceptional",IF('Assessment Data'!$J3&gt;=70,"Above Expectations",IF('Assessment Data'!$J3&gt;=55,"In Line with Expectations","Yet to Meet Expectations"))))</f>
        <v/>
      </c>
      <c r="L3" s="2" t="inlineStr">
        <is>
          <t>Not Applicable</t>
        </is>
      </c>
      <c r="M3" s="4" t="inlineStr">
        <is>
          <t>Revise algebraic manipulation and check working step by step</t>
        </is>
      </c>
      <c r="N3" s="22" t="n">
        <v>46086</v>
      </c>
      <c r="O3" s="8">
        <f>IF('Assessment Data'!$A3="","",IF('Assessment Data'!$J3="","Pending",IF('Assessment Data'!$J3&gt;=70,"On Track",IF('Assessment Data'!$J3&gt;=55,"Monitor","Support Required"))))</f>
        <v/>
      </c>
    </row>
    <row r="4">
      <c r="A4" s="2" t="inlineStr">
        <is>
          <t>JC-2026-003</t>
        </is>
      </c>
      <c r="B4" s="3" t="inlineStr">
        <is>
          <t>Niamh Kelly</t>
        </is>
      </c>
      <c r="C4" s="2" t="inlineStr">
        <is>
          <t>3rd Year</t>
        </is>
      </c>
      <c r="D4" s="2" t="inlineStr">
        <is>
          <t>3S - Galway</t>
        </is>
      </c>
      <c r="E4" s="2" t="inlineStr">
        <is>
          <t>Science</t>
        </is>
      </c>
      <c r="F4" s="3" t="inlineStr">
        <is>
          <t>Ms Eimear Walsh</t>
        </is>
      </c>
      <c r="G4" s="2" t="inlineStr">
        <is>
          <t>CBA1</t>
        </is>
      </c>
      <c r="H4" s="4" t="inlineStr">
        <is>
          <t>Extended experimental investigation</t>
        </is>
      </c>
      <c r="I4" s="22" t="n">
        <v>46099</v>
      </c>
      <c r="J4" s="23" t="n">
        <v>74</v>
      </c>
      <c r="K4" s="7">
        <f>IF('Assessment Data'!$J4="","",IF('Assessment Data'!$J4&gt;=85,"Exceptional",IF('Assessment Data'!$J4&gt;=70,"Above Expectations",IF('Assessment Data'!$J4&gt;=55,"In Line with Expectations","Yet to Meet Expectations"))))</f>
        <v/>
      </c>
      <c r="L4" s="2" t="inlineStr">
        <is>
          <t>Completed</t>
        </is>
      </c>
      <c r="M4" s="4" t="inlineStr">
        <is>
          <t>Strengthen evaluation of variables and reliability of results</t>
        </is>
      </c>
      <c r="N4" s="22" t="n">
        <v>46120</v>
      </c>
      <c r="O4" s="7">
        <f>IF('Assessment Data'!$A4="","",IF('Assessment Data'!$J4="","Pending",IF('Assessment Data'!$J4&gt;=70,"On Track",IF('Assessment Data'!$J4&gt;=55,"Monitor","Support Required"))))</f>
        <v/>
      </c>
    </row>
    <row r="5">
      <c r="A5" s="2" t="inlineStr">
        <is>
          <t>JC-2026-004</t>
        </is>
      </c>
      <c r="B5" s="3" t="inlineStr">
        <is>
          <t>Cian Byrne</t>
        </is>
      </c>
      <c r="C5" s="2" t="inlineStr">
        <is>
          <t>1st Year</t>
        </is>
      </c>
      <c r="D5" s="2" t="inlineStr">
        <is>
          <t>1B - Limerick</t>
        </is>
      </c>
      <c r="E5" s="2" t="inlineStr">
        <is>
          <t>Business Studies</t>
        </is>
      </c>
      <c r="F5" s="3" t="inlineStr">
        <is>
          <t>Mr Ronan Keane</t>
        </is>
      </c>
      <c r="G5" s="2" t="inlineStr">
        <is>
          <t>Project</t>
        </is>
      </c>
      <c r="H5" s="4" t="inlineStr">
        <is>
          <t>Personal finance and consumer choices</t>
        </is>
      </c>
      <c r="I5" s="22" t="n">
        <v>46135</v>
      </c>
      <c r="J5" s="23" t="n">
        <v>48</v>
      </c>
      <c r="K5" s="8">
        <f>IF('Assessment Data'!$J5="","",IF('Assessment Data'!$J5&gt;=85,"Exceptional",IF('Assessment Data'!$J5&gt;=70,"Above Expectations",IF('Assessment Data'!$J5&gt;=55,"In Line with Expectations","Yet to Meet Expectations"))))</f>
        <v/>
      </c>
      <c r="L5" s="2" t="inlineStr">
        <is>
          <t>Not Applicable</t>
        </is>
      </c>
      <c r="M5" s="4" t="inlineStr">
        <is>
          <t>Use a clearer budget structure and explain financial choices</t>
        </is>
      </c>
      <c r="N5" s="22" t="n">
        <v>46156</v>
      </c>
      <c r="O5" s="8">
        <f>IF('Assessment Data'!$A5="","",IF('Assessment Data'!$J5="","Pending",IF('Assessment Data'!$J5&gt;=70,"On Track",IF('Assessment Data'!$J5&gt;=55,"Monitor","Support Required"))))</f>
        <v/>
      </c>
    </row>
    <row r="6">
      <c r="A6" s="2" t="inlineStr">
        <is>
          <t>JC-2026-005</t>
        </is>
      </c>
      <c r="B6" s="3" t="inlineStr">
        <is>
          <t>Saoirse Walsh</t>
        </is>
      </c>
      <c r="C6" s="2" t="inlineStr">
        <is>
          <t>2nd Year</t>
        </is>
      </c>
      <c r="D6" s="2" t="inlineStr">
        <is>
          <t>2G - Waterford</t>
        </is>
      </c>
      <c r="E6" s="2" t="inlineStr">
        <is>
          <t>Irish</t>
        </is>
      </c>
      <c r="F6" s="3" t="inlineStr">
        <is>
          <t>Ms Síofra Nolan</t>
        </is>
      </c>
      <c r="G6" s="2" t="inlineStr">
        <is>
          <t>CBA2</t>
        </is>
      </c>
      <c r="H6" s="4" t="inlineStr">
        <is>
          <t>Communicative task: oral presentation</t>
        </is>
      </c>
      <c r="I6" s="22" t="n">
        <v>46163</v>
      </c>
      <c r="J6" s="23" t="n">
        <v>91</v>
      </c>
      <c r="K6" s="7">
        <f>IF('Assessment Data'!$J6="","",IF('Assessment Data'!$J6&gt;=85,"Exceptional",IF('Assessment Data'!$J6&gt;=70,"Above Expectations",IF('Assessment Data'!$J6&gt;=55,"In Line with Expectations","Yet to Meet Expectations"))))</f>
        <v/>
      </c>
      <c r="L6" s="2" t="inlineStr">
        <is>
          <t>SLAR Discussed</t>
        </is>
      </c>
      <c r="M6" s="4" t="inlineStr">
        <is>
          <t>Extend vocabulary further through more spontaneous responses</t>
        </is>
      </c>
      <c r="N6" s="22" t="n">
        <v>46184</v>
      </c>
      <c r="O6" s="7">
        <f>IF('Assessment Data'!$A6="","",IF('Assessment Data'!$J6="","Pending",IF('Assessment Data'!$J6&gt;=70,"On Track",IF('Assessment Data'!$J6&gt;=55,"Monitor","Support Required"))))</f>
        <v/>
      </c>
    </row>
    <row r="7">
      <c r="A7" s="2" t="inlineStr">
        <is>
          <t>JC-2026-006</t>
        </is>
      </c>
      <c r="B7" s="3" t="inlineStr">
        <is>
          <t>Conor Ryan</t>
        </is>
      </c>
      <c r="C7" s="2" t="inlineStr">
        <is>
          <t>3rd Year</t>
        </is>
      </c>
      <c r="D7" s="2" t="inlineStr">
        <is>
          <t>3H - Kilkenny</t>
        </is>
      </c>
      <c r="E7" s="2" t="inlineStr">
        <is>
          <t>History</t>
        </is>
      </c>
      <c r="F7" s="3" t="inlineStr">
        <is>
          <t>Mr Fergal Moran</t>
        </is>
      </c>
      <c r="G7" s="2" t="inlineStr">
        <is>
          <t>House Exam</t>
        </is>
      </c>
      <c r="H7" s="4" t="inlineStr">
        <is>
          <t>Historical evidence and source interpretation</t>
        </is>
      </c>
      <c r="I7" s="22" t="n">
        <v>46177</v>
      </c>
      <c r="J7" s="23" t="n">
        <v>68</v>
      </c>
      <c r="K7" s="8">
        <f>IF('Assessment Data'!$J7="","",IF('Assessment Data'!$J7&gt;=85,"Exceptional",IF('Assessment Data'!$J7&gt;=70,"Above Expectations",IF('Assessment Data'!$J7&gt;=55,"In Line with Expectations","Yet to Meet Expectations"))))</f>
        <v/>
      </c>
      <c r="L7" s="2" t="inlineStr">
        <is>
          <t>Not Applicable</t>
        </is>
      </c>
      <c r="M7" s="4" t="inlineStr">
        <is>
          <t>Extend analysis using primary sources and link evidence to conclusions</t>
        </is>
      </c>
      <c r="N7" s="22" t="n">
        <v>46261</v>
      </c>
      <c r="O7" s="8">
        <f>IF('Assessment Data'!$A7="","",IF('Assessment Data'!$J7="","Pending",IF('Assessment Data'!$J7&gt;=70,"On Track",IF('Assessment Data'!$J7&gt;=55,"Monitor","Support Required"))))</f>
        <v/>
      </c>
    </row>
    <row r="8">
      <c r="A8" s="2" t="inlineStr">
        <is>
          <t>JC-2026-007</t>
        </is>
      </c>
      <c r="B8" s="3" t="inlineStr">
        <is>
          <t>Ciara Doyle</t>
        </is>
      </c>
      <c r="C8" s="2" t="inlineStr">
        <is>
          <t>1st Year</t>
        </is>
      </c>
      <c r="D8" s="2" t="inlineStr">
        <is>
          <t>1G - Sligo</t>
        </is>
      </c>
      <c r="E8" s="2" t="inlineStr">
        <is>
          <t>Geography</t>
        </is>
      </c>
      <c r="F8" s="3" t="inlineStr">
        <is>
          <t>Ms Clodagh Byrne</t>
        </is>
      </c>
      <c r="G8" s="2" t="inlineStr">
        <is>
          <t>Practical Task</t>
        </is>
      </c>
      <c r="H8" s="4" t="inlineStr">
        <is>
          <t>Geographical investigation skills</t>
        </is>
      </c>
      <c r="I8" s="22" t="n">
        <v>46212</v>
      </c>
      <c r="J8" s="23" t="n">
        <v>57</v>
      </c>
      <c r="K8" s="7">
        <f>IF('Assessment Data'!$J8="","",IF('Assessment Data'!$J8&gt;=85,"Exceptional",IF('Assessment Data'!$J8&gt;=70,"Above Expectations",IF('Assessment Data'!$J8&gt;=55,"In Line with Expectations","Yet to Meet Expectations"))))</f>
        <v/>
      </c>
      <c r="L8" s="2" t="inlineStr">
        <is>
          <t>Not Applicable</t>
        </is>
      </c>
      <c r="M8" s="4" t="inlineStr">
        <is>
          <t>Improve use of grid references and labelled sketch maps</t>
        </is>
      </c>
      <c r="N8" s="22" t="n">
        <v>46254</v>
      </c>
      <c r="O8" s="7">
        <f>IF('Assessment Data'!$A8="","",IF('Assessment Data'!$J8="","Pending",IF('Assessment Data'!$J8&gt;=70,"On Track",IF('Assessment Data'!$J8&gt;=55,"Monitor","Support Required"))))</f>
        <v/>
      </c>
    </row>
    <row r="9">
      <c r="A9" s="2" t="inlineStr">
        <is>
          <t>JC-2026-008</t>
        </is>
      </c>
      <c r="B9" s="3" t="inlineStr">
        <is>
          <t>Oisín McCarthy</t>
        </is>
      </c>
      <c r="C9" s="2" t="inlineStr">
        <is>
          <t>2nd Year</t>
        </is>
      </c>
      <c r="D9" s="2" t="inlineStr">
        <is>
          <t>2C - Drogheda</t>
        </is>
      </c>
      <c r="E9" s="2" t="inlineStr">
        <is>
          <t>Coding</t>
        </is>
      </c>
      <c r="F9" s="3" t="inlineStr">
        <is>
          <t>Mr Ciarán Farrell</t>
        </is>
      </c>
      <c r="G9" s="2" t="inlineStr">
        <is>
          <t>CBA1</t>
        </is>
      </c>
      <c r="H9" s="4" t="inlineStr">
        <is>
          <t>Computational thinking and problem solving</t>
        </is>
      </c>
      <c r="I9" s="22" t="n">
        <v>46247</v>
      </c>
      <c r="J9" s="23" t="n">
        <v>82</v>
      </c>
      <c r="K9" s="8">
        <f>IF('Assessment Data'!$J9="","",IF('Assessment Data'!$J9&gt;=85,"Exceptional",IF('Assessment Data'!$J9&gt;=70,"Above Expectations",IF('Assessment Data'!$J9&gt;=55,"In Line with Expectations","Yet to Meet Expectations"))))</f>
        <v/>
      </c>
      <c r="L9" s="2" t="inlineStr">
        <is>
          <t>Completed</t>
        </is>
      </c>
      <c r="M9" s="4" t="inlineStr">
        <is>
          <t>Document testing more clearly and include user feedback</t>
        </is>
      </c>
      <c r="N9" s="22" t="n">
        <v>46268</v>
      </c>
      <c r="O9" s="8">
        <f>IF('Assessment Data'!$A9="","",IF('Assessment Data'!$J9="","Pending",IF('Assessment Data'!$J9&gt;=70,"On Track",IF('Assessment Data'!$J9&gt;=55,"Monitor","Support Required"))))</f>
        <v/>
      </c>
    </row>
    <row r="10">
      <c r="A10" s="2" t="inlineStr">
        <is>
          <t>JC-2026-009</t>
        </is>
      </c>
      <c r="B10" s="3" t="inlineStr">
        <is>
          <t>Róisín Kavanagh</t>
        </is>
      </c>
      <c r="C10" s="2" t="inlineStr">
        <is>
          <t>3rd Year</t>
        </is>
      </c>
      <c r="D10" s="2" t="inlineStr">
        <is>
          <t>3A - Wexford</t>
        </is>
      </c>
      <c r="E10" s="2" t="inlineStr">
        <is>
          <t>Art</t>
        </is>
      </c>
      <c r="F10" s="3" t="inlineStr">
        <is>
          <t>Ms Nuala Power</t>
        </is>
      </c>
      <c r="G10" s="2" t="inlineStr">
        <is>
          <t>CBA2</t>
        </is>
      </c>
      <c r="H10" s="4" t="inlineStr">
        <is>
          <t>Visual art process and personal response</t>
        </is>
      </c>
      <c r="I10" s="22" t="n">
        <v>46268</v>
      </c>
      <c r="J10" s="23" t="n">
        <v>94</v>
      </c>
      <c r="K10" s="7">
        <f>IF('Assessment Data'!$J10="","",IF('Assessment Data'!$J10&gt;=85,"Exceptional",IF('Assessment Data'!$J10&gt;=70,"Above Expectations",IF('Assessment Data'!$J10&gt;=55,"In Line with Expectations","Yet to Meet Expectations"))))</f>
        <v/>
      </c>
      <c r="L10" s="2" t="inlineStr">
        <is>
          <t>SLAR Discussed</t>
        </is>
      </c>
      <c r="M10" s="4" t="inlineStr">
        <is>
          <t>Continue to develop ambitious mixed-media experimentation</t>
        </is>
      </c>
      <c r="N10" s="22" t="n">
        <v>46289</v>
      </c>
      <c r="O10" s="7">
        <f>IF('Assessment Data'!$A10="","",IF('Assessment Data'!$J10="","Pending",IF('Assessment Data'!$J10&gt;=70,"On Track",IF('Assessment Data'!$J10&gt;=55,"Monitor","Support Required"))))</f>
        <v/>
      </c>
    </row>
    <row r="11">
      <c r="A11" s="2" t="inlineStr">
        <is>
          <t>JC-2026-010</t>
        </is>
      </c>
      <c r="B11" s="3" t="inlineStr">
        <is>
          <t>Liam Nolan</t>
        </is>
      </c>
      <c r="C11" s="2" t="inlineStr">
        <is>
          <t>1st Year</t>
        </is>
      </c>
      <c r="D11" s="2" t="inlineStr">
        <is>
          <t>1M - Dundalk</t>
        </is>
      </c>
      <c r="E11" s="2" t="inlineStr">
        <is>
          <t>Mathematics</t>
        </is>
      </c>
      <c r="F11" s="3" t="inlineStr">
        <is>
          <t>Ms Bríd O'Connell</t>
        </is>
      </c>
      <c r="G11" s="2" t="inlineStr">
        <is>
          <t>Class Test</t>
        </is>
      </c>
      <c r="H11" s="4" t="inlineStr">
        <is>
          <t>Number: fractions, decimals and percentages</t>
        </is>
      </c>
      <c r="I11" s="22" t="n">
        <v>46275</v>
      </c>
      <c r="J11" s="23" t="n">
        <v>53</v>
      </c>
      <c r="K11" s="8">
        <f>IF('Assessment Data'!$J11="","",IF('Assessment Data'!$J11&gt;=85,"Exceptional",IF('Assessment Data'!$J11&gt;=70,"Above Expectations",IF('Assessment Data'!$J11&gt;=55,"In Line with Expectations","Yet to Meet Expectations"))))</f>
        <v/>
      </c>
      <c r="L11" s="2" t="inlineStr">
        <is>
          <t>Not Applicable</t>
        </is>
      </c>
      <c r="M11" s="4" t="inlineStr">
        <is>
          <t>Practise converting between fractions, decimals and percentages</t>
        </is>
      </c>
      <c r="N11" s="22" t="n">
        <v>46296</v>
      </c>
      <c r="O11" s="8">
        <f>IF('Assessment Data'!$A11="","",IF('Assessment Data'!$J11="","Pending",IF('Assessment Data'!$J11&gt;=70,"On Track",IF('Assessment Data'!$J11&gt;=55,"Monitor","Support Required"))))</f>
        <v/>
      </c>
    </row>
    <row r="12">
      <c r="A12" s="2" t="n"/>
      <c r="B12" s="3" t="n"/>
      <c r="C12" s="2" t="n"/>
      <c r="D12" s="2" t="n"/>
      <c r="E12" s="2" t="n"/>
      <c r="F12" s="3" t="n"/>
      <c r="G12" s="2" t="n"/>
      <c r="H12" s="4" t="n"/>
      <c r="I12" s="22" t="n"/>
      <c r="J12" s="23" t="n"/>
      <c r="K12" s="7">
        <f>IF('Assessment Data'!$J12="","",IF('Assessment Data'!$J12&gt;=85,"Exceptional",IF('Assessment Data'!$J12&gt;=70,"Above Expectations",IF('Assessment Data'!$J12&gt;=55,"In Line with Expectations","Yet to Meet Expectations"))))</f>
        <v/>
      </c>
      <c r="L12" s="2" t="n"/>
      <c r="M12" s="4" t="n"/>
      <c r="N12" s="22" t="n"/>
      <c r="O12" s="7">
        <f>IF('Assessment Data'!$A12="","",IF('Assessment Data'!$J12="","Pending",IF('Assessment Data'!$J12&gt;=70,"On Track",IF('Assessment Data'!$J12&gt;=55,"Monitor","Support Required"))))</f>
        <v/>
      </c>
    </row>
    <row r="13">
      <c r="A13" s="2" t="n"/>
      <c r="B13" s="3" t="n"/>
      <c r="C13" s="2" t="n"/>
      <c r="D13" s="2" t="n"/>
      <c r="E13" s="2" t="n"/>
      <c r="F13" s="3" t="n"/>
      <c r="G13" s="2" t="n"/>
      <c r="H13" s="4" t="n"/>
      <c r="I13" s="22" t="n"/>
      <c r="J13" s="23" t="n"/>
      <c r="K13" s="8">
        <f>IF('Assessment Data'!$J13="","",IF('Assessment Data'!$J13&gt;=85,"Exceptional",IF('Assessment Data'!$J13&gt;=70,"Above Expectations",IF('Assessment Data'!$J13&gt;=55,"In Line with Expectations","Yet to Meet Expectations"))))</f>
        <v/>
      </c>
      <c r="L13" s="2" t="n"/>
      <c r="M13" s="4" t="n"/>
      <c r="N13" s="22" t="n"/>
      <c r="O13" s="8">
        <f>IF('Assessment Data'!$A13="","",IF('Assessment Data'!$J13="","Pending",IF('Assessment Data'!$J13&gt;=70,"On Track",IF('Assessment Data'!$J13&gt;=55,"Monitor","Support Required"))))</f>
        <v/>
      </c>
    </row>
    <row r="14">
      <c r="A14" s="2" t="n"/>
      <c r="B14" s="3" t="n"/>
      <c r="C14" s="2" t="n"/>
      <c r="D14" s="2" t="n"/>
      <c r="E14" s="2" t="n"/>
      <c r="F14" s="3" t="n"/>
      <c r="G14" s="2" t="n"/>
      <c r="H14" s="4" t="n"/>
      <c r="I14" s="22" t="n"/>
      <c r="J14" s="23" t="n"/>
      <c r="K14" s="7">
        <f>IF('Assessment Data'!$J14="","",IF('Assessment Data'!$J14&gt;=85,"Exceptional",IF('Assessment Data'!$J14&gt;=70,"Above Expectations",IF('Assessment Data'!$J14&gt;=55,"In Line with Expectations","Yet to Meet Expectations"))))</f>
        <v/>
      </c>
      <c r="L14" s="2" t="n"/>
      <c r="M14" s="4" t="n"/>
      <c r="N14" s="22" t="n"/>
      <c r="O14" s="7">
        <f>IF('Assessment Data'!$A14="","",IF('Assessment Data'!$J14="","Pending",IF('Assessment Data'!$J14&gt;=70,"On Track",IF('Assessment Data'!$J14&gt;=55,"Monitor","Support Required"))))</f>
        <v/>
      </c>
    </row>
    <row r="15">
      <c r="A15" s="2" t="n"/>
      <c r="B15" s="3" t="n"/>
      <c r="C15" s="2" t="n"/>
      <c r="D15" s="2" t="n"/>
      <c r="E15" s="2" t="n"/>
      <c r="F15" s="3" t="n"/>
      <c r="G15" s="2" t="n"/>
      <c r="H15" s="4" t="n"/>
      <c r="I15" s="22" t="n"/>
      <c r="J15" s="23" t="n"/>
      <c r="K15" s="8">
        <f>IF('Assessment Data'!$J15="","",IF('Assessment Data'!$J15&gt;=85,"Exceptional",IF('Assessment Data'!$J15&gt;=70,"Above Expectations",IF('Assessment Data'!$J15&gt;=55,"In Line with Expectations","Yet to Meet Expectations"))))</f>
        <v/>
      </c>
      <c r="L15" s="2" t="n"/>
      <c r="M15" s="4" t="n"/>
      <c r="N15" s="22" t="n"/>
      <c r="O15" s="8">
        <f>IF('Assessment Data'!$A15="","",IF('Assessment Data'!$J15="","Pending",IF('Assessment Data'!$J15&gt;=70,"On Track",IF('Assessment Data'!$J15&gt;=55,"Monitor","Support Required"))))</f>
        <v/>
      </c>
    </row>
    <row r="16">
      <c r="A16" s="2" t="n"/>
      <c r="B16" s="3" t="n"/>
      <c r="C16" s="2" t="n"/>
      <c r="D16" s="2" t="n"/>
      <c r="E16" s="2" t="n"/>
      <c r="F16" s="3" t="n"/>
      <c r="G16" s="2" t="n"/>
      <c r="H16" s="4" t="n"/>
      <c r="I16" s="22" t="n"/>
      <c r="J16" s="23" t="n"/>
      <c r="K16" s="7">
        <f>IF('Assessment Data'!$J16="","",IF('Assessment Data'!$J16&gt;=85,"Exceptional",IF('Assessment Data'!$J16&gt;=70,"Above Expectations",IF('Assessment Data'!$J16&gt;=55,"In Line with Expectations","Yet to Meet Expectations"))))</f>
        <v/>
      </c>
      <c r="L16" s="2" t="n"/>
      <c r="M16" s="4" t="n"/>
      <c r="N16" s="22" t="n"/>
      <c r="O16" s="7">
        <f>IF('Assessment Data'!$A16="","",IF('Assessment Data'!$J16="","Pending",IF('Assessment Data'!$J16&gt;=70,"On Track",IF('Assessment Data'!$J16&gt;=55,"Monitor","Support Required"))))</f>
        <v/>
      </c>
    </row>
    <row r="17">
      <c r="A17" s="2" t="n"/>
      <c r="B17" s="3" t="n"/>
      <c r="C17" s="2" t="n"/>
      <c r="D17" s="2" t="n"/>
      <c r="E17" s="2" t="n"/>
      <c r="F17" s="3" t="n"/>
      <c r="G17" s="2" t="n"/>
      <c r="H17" s="4" t="n"/>
      <c r="I17" s="22" t="n"/>
      <c r="J17" s="23" t="n"/>
      <c r="K17" s="8">
        <f>IF('Assessment Data'!$J17="","",IF('Assessment Data'!$J17&gt;=85,"Exceptional",IF('Assessment Data'!$J17&gt;=70,"Above Expectations",IF('Assessment Data'!$J17&gt;=55,"In Line with Expectations","Yet to Meet Expectations"))))</f>
        <v/>
      </c>
      <c r="L17" s="2" t="n"/>
      <c r="M17" s="4" t="n"/>
      <c r="N17" s="22" t="n"/>
      <c r="O17" s="8">
        <f>IF('Assessment Data'!$A17="","",IF('Assessment Data'!$J17="","Pending",IF('Assessment Data'!$J17&gt;=70,"On Track",IF('Assessment Data'!$J17&gt;=55,"Monitor","Support Required"))))</f>
        <v/>
      </c>
    </row>
    <row r="18">
      <c r="A18" s="2" t="n"/>
      <c r="B18" s="3" t="n"/>
      <c r="C18" s="2" t="n"/>
      <c r="D18" s="2" t="n"/>
      <c r="E18" s="2" t="n"/>
      <c r="F18" s="3" t="n"/>
      <c r="G18" s="2" t="n"/>
      <c r="H18" s="4" t="n"/>
      <c r="I18" s="22" t="n"/>
      <c r="J18" s="23" t="n"/>
      <c r="K18" s="7">
        <f>IF('Assessment Data'!$J18="","",IF('Assessment Data'!$J18&gt;=85,"Exceptional",IF('Assessment Data'!$J18&gt;=70,"Above Expectations",IF('Assessment Data'!$J18&gt;=55,"In Line with Expectations","Yet to Meet Expectations"))))</f>
        <v/>
      </c>
      <c r="L18" s="2" t="n"/>
      <c r="M18" s="4" t="n"/>
      <c r="N18" s="22" t="n"/>
      <c r="O18" s="7">
        <f>IF('Assessment Data'!$A18="","",IF('Assessment Data'!$J18="","Pending",IF('Assessment Data'!$J18&gt;=70,"On Track",IF('Assessment Data'!$J18&gt;=55,"Monitor","Support Required"))))</f>
        <v/>
      </c>
    </row>
    <row r="19">
      <c r="A19" s="2" t="n"/>
      <c r="B19" s="3" t="n"/>
      <c r="C19" s="2" t="n"/>
      <c r="D19" s="2" t="n"/>
      <c r="E19" s="2" t="n"/>
      <c r="F19" s="3" t="n"/>
      <c r="G19" s="2" t="n"/>
      <c r="H19" s="4" t="n"/>
      <c r="I19" s="22" t="n"/>
      <c r="J19" s="23" t="n"/>
      <c r="K19" s="8">
        <f>IF('Assessment Data'!$J19="","",IF('Assessment Data'!$J19&gt;=85,"Exceptional",IF('Assessment Data'!$J19&gt;=70,"Above Expectations",IF('Assessment Data'!$J19&gt;=55,"In Line with Expectations","Yet to Meet Expectations"))))</f>
        <v/>
      </c>
      <c r="L19" s="2" t="n"/>
      <c r="M19" s="4" t="n"/>
      <c r="N19" s="22" t="n"/>
      <c r="O19" s="8">
        <f>IF('Assessment Data'!$A19="","",IF('Assessment Data'!$J19="","Pending",IF('Assessment Data'!$J19&gt;=70,"On Track",IF('Assessment Data'!$J19&gt;=55,"Monitor","Support Required"))))</f>
        <v/>
      </c>
    </row>
    <row r="20">
      <c r="A20" s="2" t="n"/>
      <c r="B20" s="3" t="n"/>
      <c r="C20" s="2" t="n"/>
      <c r="D20" s="2" t="n"/>
      <c r="E20" s="2" t="n"/>
      <c r="F20" s="3" t="n"/>
      <c r="G20" s="2" t="n"/>
      <c r="H20" s="4" t="n"/>
      <c r="I20" s="22" t="n"/>
      <c r="J20" s="23" t="n"/>
      <c r="K20" s="7">
        <f>IF('Assessment Data'!$J20="","",IF('Assessment Data'!$J20&gt;=85,"Exceptional",IF('Assessment Data'!$J20&gt;=70,"Above Expectations",IF('Assessment Data'!$J20&gt;=55,"In Line with Expectations","Yet to Meet Expectations"))))</f>
        <v/>
      </c>
      <c r="L20" s="2" t="n"/>
      <c r="M20" s="4" t="n"/>
      <c r="N20" s="22" t="n"/>
      <c r="O20" s="7">
        <f>IF('Assessment Data'!$A20="","",IF('Assessment Data'!$J20="","Pending",IF('Assessment Data'!$J20&gt;=70,"On Track",IF('Assessment Data'!$J20&gt;=55,"Monitor","Support Required"))))</f>
        <v/>
      </c>
    </row>
    <row r="21">
      <c r="A21" s="2" t="n"/>
      <c r="B21" s="3" t="n"/>
      <c r="C21" s="2" t="n"/>
      <c r="D21" s="2" t="n"/>
      <c r="E21" s="2" t="n"/>
      <c r="F21" s="3" t="n"/>
      <c r="G21" s="2" t="n"/>
      <c r="H21" s="4" t="n"/>
      <c r="I21" s="22" t="n"/>
      <c r="J21" s="23" t="n"/>
      <c r="K21" s="8">
        <f>IF('Assessment Data'!$J21="","",IF('Assessment Data'!$J21&gt;=85,"Exceptional",IF('Assessment Data'!$J21&gt;=70,"Above Expectations",IF('Assessment Data'!$J21&gt;=55,"In Line with Expectations","Yet to Meet Expectations"))))</f>
        <v/>
      </c>
      <c r="L21" s="2" t="n"/>
      <c r="M21" s="4" t="n"/>
      <c r="N21" s="22" t="n"/>
      <c r="O21" s="8">
        <f>IF('Assessment Data'!$A21="","",IF('Assessment Data'!$J21="","Pending",IF('Assessment Data'!$J21&gt;=70,"On Track",IF('Assessment Data'!$J21&gt;=55,"Monitor","Support Required"))))</f>
        <v/>
      </c>
    </row>
    <row r="22">
      <c r="A22" s="2" t="n"/>
      <c r="B22" s="3" t="n"/>
      <c r="C22" s="2" t="n"/>
      <c r="D22" s="2" t="n"/>
      <c r="E22" s="2" t="n"/>
      <c r="F22" s="3" t="n"/>
      <c r="G22" s="2" t="n"/>
      <c r="H22" s="4" t="n"/>
      <c r="I22" s="22" t="n"/>
      <c r="J22" s="23" t="n"/>
      <c r="K22" s="7">
        <f>IF('Assessment Data'!$J22="","",IF('Assessment Data'!$J22&gt;=85,"Exceptional",IF('Assessment Data'!$J22&gt;=70,"Above Expectations",IF('Assessment Data'!$J22&gt;=55,"In Line with Expectations","Yet to Meet Expectations"))))</f>
        <v/>
      </c>
      <c r="L22" s="2" t="n"/>
      <c r="M22" s="4" t="n"/>
      <c r="N22" s="22" t="n"/>
      <c r="O22" s="7">
        <f>IF('Assessment Data'!$A22="","",IF('Assessment Data'!$J22="","Pending",IF('Assessment Data'!$J22&gt;=70,"On Track",IF('Assessment Data'!$J22&gt;=55,"Monitor","Support Required"))))</f>
        <v/>
      </c>
    </row>
    <row r="23">
      <c r="A23" s="2" t="n"/>
      <c r="B23" s="3" t="n"/>
      <c r="C23" s="2" t="n"/>
      <c r="D23" s="2" t="n"/>
      <c r="E23" s="2" t="n"/>
      <c r="F23" s="3" t="n"/>
      <c r="G23" s="2" t="n"/>
      <c r="H23" s="4" t="n"/>
      <c r="I23" s="22" t="n"/>
      <c r="J23" s="23" t="n"/>
      <c r="K23" s="8">
        <f>IF('Assessment Data'!$J23="","",IF('Assessment Data'!$J23&gt;=85,"Exceptional",IF('Assessment Data'!$J23&gt;=70,"Above Expectations",IF('Assessment Data'!$J23&gt;=55,"In Line with Expectations","Yet to Meet Expectations"))))</f>
        <v/>
      </c>
      <c r="L23" s="2" t="n"/>
      <c r="M23" s="4" t="n"/>
      <c r="N23" s="22" t="n"/>
      <c r="O23" s="8">
        <f>IF('Assessment Data'!$A23="","",IF('Assessment Data'!$J23="","Pending",IF('Assessment Data'!$J23&gt;=70,"On Track",IF('Assessment Data'!$J23&gt;=55,"Monitor","Support Required"))))</f>
        <v/>
      </c>
    </row>
    <row r="24">
      <c r="A24" s="2" t="n"/>
      <c r="B24" s="3" t="n"/>
      <c r="C24" s="2" t="n"/>
      <c r="D24" s="2" t="n"/>
      <c r="E24" s="2" t="n"/>
      <c r="F24" s="3" t="n"/>
      <c r="G24" s="2" t="n"/>
      <c r="H24" s="4" t="n"/>
      <c r="I24" s="22" t="n"/>
      <c r="J24" s="23" t="n"/>
      <c r="K24" s="7">
        <f>IF('Assessment Data'!$J24="","",IF('Assessment Data'!$J24&gt;=85,"Exceptional",IF('Assessment Data'!$J24&gt;=70,"Above Expectations",IF('Assessment Data'!$J24&gt;=55,"In Line with Expectations","Yet to Meet Expectations"))))</f>
        <v/>
      </c>
      <c r="L24" s="2" t="n"/>
      <c r="M24" s="4" t="n"/>
      <c r="N24" s="22" t="n"/>
      <c r="O24" s="7">
        <f>IF('Assessment Data'!$A24="","",IF('Assessment Data'!$J24="","Pending",IF('Assessment Data'!$J24&gt;=70,"On Track",IF('Assessment Data'!$J24&gt;=55,"Monitor","Support Required"))))</f>
        <v/>
      </c>
    </row>
    <row r="25">
      <c r="A25" s="2" t="n"/>
      <c r="B25" s="3" t="n"/>
      <c r="C25" s="2" t="n"/>
      <c r="D25" s="2" t="n"/>
      <c r="E25" s="2" t="n"/>
      <c r="F25" s="3" t="n"/>
      <c r="G25" s="2" t="n"/>
      <c r="H25" s="4" t="n"/>
      <c r="I25" s="22" t="n"/>
      <c r="J25" s="23" t="n"/>
      <c r="K25" s="8">
        <f>IF('Assessment Data'!$J25="","",IF('Assessment Data'!$J25&gt;=85,"Exceptional",IF('Assessment Data'!$J25&gt;=70,"Above Expectations",IF('Assessment Data'!$J25&gt;=55,"In Line with Expectations","Yet to Meet Expectations"))))</f>
        <v/>
      </c>
      <c r="L25" s="2" t="n"/>
      <c r="M25" s="4" t="n"/>
      <c r="N25" s="22" t="n"/>
      <c r="O25" s="8">
        <f>IF('Assessment Data'!$A25="","",IF('Assessment Data'!$J25="","Pending",IF('Assessment Data'!$J25&gt;=70,"On Track",IF('Assessment Data'!$J25&gt;=55,"Monitor","Support Required"))))</f>
        <v/>
      </c>
    </row>
    <row r="26">
      <c r="A26" s="2" t="n"/>
      <c r="B26" s="3" t="n"/>
      <c r="C26" s="2" t="n"/>
      <c r="D26" s="2" t="n"/>
      <c r="E26" s="2" t="n"/>
      <c r="F26" s="3" t="n"/>
      <c r="G26" s="2" t="n"/>
      <c r="H26" s="4" t="n"/>
      <c r="I26" s="22" t="n"/>
      <c r="J26" s="23" t="n"/>
      <c r="K26" s="7">
        <f>IF('Assessment Data'!$J26="","",IF('Assessment Data'!$J26&gt;=85,"Exceptional",IF('Assessment Data'!$J26&gt;=70,"Above Expectations",IF('Assessment Data'!$J26&gt;=55,"In Line with Expectations","Yet to Meet Expectations"))))</f>
        <v/>
      </c>
      <c r="L26" s="2" t="n"/>
      <c r="M26" s="4" t="n"/>
      <c r="N26" s="22" t="n"/>
      <c r="O26" s="7">
        <f>IF('Assessment Data'!$A26="","",IF('Assessment Data'!$J26="","Pending",IF('Assessment Data'!$J26&gt;=70,"On Track",IF('Assessment Data'!$J26&gt;=55,"Monitor","Support Required"))))</f>
        <v/>
      </c>
    </row>
    <row r="27">
      <c r="A27" s="2" t="n"/>
      <c r="B27" s="3" t="n"/>
      <c r="C27" s="2" t="n"/>
      <c r="D27" s="2" t="n"/>
      <c r="E27" s="2" t="n"/>
      <c r="F27" s="3" t="n"/>
      <c r="G27" s="2" t="n"/>
      <c r="H27" s="4" t="n"/>
      <c r="I27" s="22" t="n"/>
      <c r="J27" s="23" t="n"/>
      <c r="K27" s="8">
        <f>IF('Assessment Data'!$J27="","",IF('Assessment Data'!$J27&gt;=85,"Exceptional",IF('Assessment Data'!$J27&gt;=70,"Above Expectations",IF('Assessment Data'!$J27&gt;=55,"In Line with Expectations","Yet to Meet Expectations"))))</f>
        <v/>
      </c>
      <c r="L27" s="2" t="n"/>
      <c r="M27" s="4" t="n"/>
      <c r="N27" s="22" t="n"/>
      <c r="O27" s="8">
        <f>IF('Assessment Data'!$A27="","",IF('Assessment Data'!$J27="","Pending",IF('Assessment Data'!$J27&gt;=70,"On Track",IF('Assessment Data'!$J27&gt;=55,"Monitor","Support Required"))))</f>
        <v/>
      </c>
    </row>
    <row r="28">
      <c r="A28" s="2" t="n"/>
      <c r="B28" s="3" t="n"/>
      <c r="C28" s="2" t="n"/>
      <c r="D28" s="2" t="n"/>
      <c r="E28" s="2" t="n"/>
      <c r="F28" s="3" t="n"/>
      <c r="G28" s="2" t="n"/>
      <c r="H28" s="4" t="n"/>
      <c r="I28" s="22" t="n"/>
      <c r="J28" s="23" t="n"/>
      <c r="K28" s="7">
        <f>IF('Assessment Data'!$J28="","",IF('Assessment Data'!$J28&gt;=85,"Exceptional",IF('Assessment Data'!$J28&gt;=70,"Above Expectations",IF('Assessment Data'!$J28&gt;=55,"In Line with Expectations","Yet to Meet Expectations"))))</f>
        <v/>
      </c>
      <c r="L28" s="2" t="n"/>
      <c r="M28" s="4" t="n"/>
      <c r="N28" s="22" t="n"/>
      <c r="O28" s="7">
        <f>IF('Assessment Data'!$A28="","",IF('Assessment Data'!$J28="","Pending",IF('Assessment Data'!$J28&gt;=70,"On Track",IF('Assessment Data'!$J28&gt;=55,"Monitor","Support Required"))))</f>
        <v/>
      </c>
    </row>
    <row r="29">
      <c r="A29" s="2" t="n"/>
      <c r="B29" s="3" t="n"/>
      <c r="C29" s="2" t="n"/>
      <c r="D29" s="2" t="n"/>
      <c r="E29" s="2" t="n"/>
      <c r="F29" s="3" t="n"/>
      <c r="G29" s="2" t="n"/>
      <c r="H29" s="4" t="n"/>
      <c r="I29" s="22" t="n"/>
      <c r="J29" s="23" t="n"/>
      <c r="K29" s="8">
        <f>IF('Assessment Data'!$J29="","",IF('Assessment Data'!$J29&gt;=85,"Exceptional",IF('Assessment Data'!$J29&gt;=70,"Above Expectations",IF('Assessment Data'!$J29&gt;=55,"In Line with Expectations","Yet to Meet Expectations"))))</f>
        <v/>
      </c>
      <c r="L29" s="2" t="n"/>
      <c r="M29" s="4" t="n"/>
      <c r="N29" s="22" t="n"/>
      <c r="O29" s="8">
        <f>IF('Assessment Data'!$A29="","",IF('Assessment Data'!$J29="","Pending",IF('Assessment Data'!$J29&gt;=70,"On Track",IF('Assessment Data'!$J29&gt;=55,"Monitor","Support Required"))))</f>
        <v/>
      </c>
    </row>
    <row r="30">
      <c r="A30" s="2" t="n"/>
      <c r="B30" s="3" t="n"/>
      <c r="C30" s="2" t="n"/>
      <c r="D30" s="2" t="n"/>
      <c r="E30" s="2" t="n"/>
      <c r="F30" s="3" t="n"/>
      <c r="G30" s="2" t="n"/>
      <c r="H30" s="4" t="n"/>
      <c r="I30" s="22" t="n"/>
      <c r="J30" s="23" t="n"/>
      <c r="K30" s="7">
        <f>IF('Assessment Data'!$J30="","",IF('Assessment Data'!$J30&gt;=85,"Exceptional",IF('Assessment Data'!$J30&gt;=70,"Above Expectations",IF('Assessment Data'!$J30&gt;=55,"In Line with Expectations","Yet to Meet Expectations"))))</f>
        <v/>
      </c>
      <c r="L30" s="2" t="n"/>
      <c r="M30" s="4" t="n"/>
      <c r="N30" s="22" t="n"/>
      <c r="O30" s="7">
        <f>IF('Assessment Data'!$A30="","",IF('Assessment Data'!$J30="","Pending",IF('Assessment Data'!$J30&gt;=70,"On Track",IF('Assessment Data'!$J30&gt;=55,"Monitor","Support Required"))))</f>
        <v/>
      </c>
    </row>
    <row r="31">
      <c r="A31" s="2" t="n"/>
      <c r="B31" s="3" t="n"/>
      <c r="C31" s="2" t="n"/>
      <c r="D31" s="2" t="n"/>
      <c r="E31" s="2" t="n"/>
      <c r="F31" s="3" t="n"/>
      <c r="G31" s="2" t="n"/>
      <c r="H31" s="4" t="n"/>
      <c r="I31" s="22" t="n"/>
      <c r="J31" s="23" t="n"/>
      <c r="K31" s="8">
        <f>IF('Assessment Data'!$J31="","",IF('Assessment Data'!$J31&gt;=85,"Exceptional",IF('Assessment Data'!$J31&gt;=70,"Above Expectations",IF('Assessment Data'!$J31&gt;=55,"In Line with Expectations","Yet to Meet Expectations"))))</f>
        <v/>
      </c>
      <c r="L31" s="2" t="n"/>
      <c r="M31" s="4" t="n"/>
      <c r="N31" s="22" t="n"/>
      <c r="O31" s="8">
        <f>IF('Assessment Data'!$A31="","",IF('Assessment Data'!$J31="","Pending",IF('Assessment Data'!$J31&gt;=70,"On Track",IF('Assessment Data'!$J31&gt;=55,"Monitor","Support Required"))))</f>
        <v/>
      </c>
    </row>
    <row r="32">
      <c r="A32" s="2" t="n"/>
      <c r="B32" s="3" t="n"/>
      <c r="C32" s="2" t="n"/>
      <c r="D32" s="2" t="n"/>
      <c r="E32" s="2" t="n"/>
      <c r="F32" s="3" t="n"/>
      <c r="G32" s="2" t="n"/>
      <c r="H32" s="4" t="n"/>
      <c r="I32" s="22" t="n"/>
      <c r="J32" s="23" t="n"/>
      <c r="K32" s="7">
        <f>IF('Assessment Data'!$J32="","",IF('Assessment Data'!$J32&gt;=85,"Exceptional",IF('Assessment Data'!$J32&gt;=70,"Above Expectations",IF('Assessment Data'!$J32&gt;=55,"In Line with Expectations","Yet to Meet Expectations"))))</f>
        <v/>
      </c>
      <c r="L32" s="2" t="n"/>
      <c r="M32" s="4" t="n"/>
      <c r="N32" s="22" t="n"/>
      <c r="O32" s="7">
        <f>IF('Assessment Data'!$A32="","",IF('Assessment Data'!$J32="","Pending",IF('Assessment Data'!$J32&gt;=70,"On Track",IF('Assessment Data'!$J32&gt;=55,"Monitor","Support Required"))))</f>
        <v/>
      </c>
    </row>
    <row r="33">
      <c r="A33" s="2" t="n"/>
      <c r="B33" s="3" t="n"/>
      <c r="C33" s="2" t="n"/>
      <c r="D33" s="2" t="n"/>
      <c r="E33" s="2" t="n"/>
      <c r="F33" s="3" t="n"/>
      <c r="G33" s="2" t="n"/>
      <c r="H33" s="4" t="n"/>
      <c r="I33" s="22" t="n"/>
      <c r="J33" s="23" t="n"/>
      <c r="K33" s="8">
        <f>IF('Assessment Data'!$J33="","",IF('Assessment Data'!$J33&gt;=85,"Exceptional",IF('Assessment Data'!$J33&gt;=70,"Above Expectations",IF('Assessment Data'!$J33&gt;=55,"In Line with Expectations","Yet to Meet Expectations"))))</f>
        <v/>
      </c>
      <c r="L33" s="2" t="n"/>
      <c r="M33" s="4" t="n"/>
      <c r="N33" s="22" t="n"/>
      <c r="O33" s="8">
        <f>IF('Assessment Data'!$A33="","",IF('Assessment Data'!$J33="","Pending",IF('Assessment Data'!$J33&gt;=70,"On Track",IF('Assessment Data'!$J33&gt;=55,"Monitor","Support Required"))))</f>
        <v/>
      </c>
    </row>
    <row r="34">
      <c r="A34" s="2" t="n"/>
      <c r="B34" s="3" t="n"/>
      <c r="C34" s="2" t="n"/>
      <c r="D34" s="2" t="n"/>
      <c r="E34" s="2" t="n"/>
      <c r="F34" s="3" t="n"/>
      <c r="G34" s="2" t="n"/>
      <c r="H34" s="4" t="n"/>
      <c r="I34" s="22" t="n"/>
      <c r="J34" s="23" t="n"/>
      <c r="K34" s="7">
        <f>IF('Assessment Data'!$J34="","",IF('Assessment Data'!$J34&gt;=85,"Exceptional",IF('Assessment Data'!$J34&gt;=70,"Above Expectations",IF('Assessment Data'!$J34&gt;=55,"In Line with Expectations","Yet to Meet Expectations"))))</f>
        <v/>
      </c>
      <c r="L34" s="2" t="n"/>
      <c r="M34" s="4" t="n"/>
      <c r="N34" s="22" t="n"/>
      <c r="O34" s="7">
        <f>IF('Assessment Data'!$A34="","",IF('Assessment Data'!$J34="","Pending",IF('Assessment Data'!$J34&gt;=70,"On Track",IF('Assessment Data'!$J34&gt;=55,"Monitor","Support Required"))))</f>
        <v/>
      </c>
    </row>
    <row r="35">
      <c r="A35" s="2" t="n"/>
      <c r="B35" s="3" t="n"/>
      <c r="C35" s="2" t="n"/>
      <c r="D35" s="2" t="n"/>
      <c r="E35" s="2" t="n"/>
      <c r="F35" s="3" t="n"/>
      <c r="G35" s="2" t="n"/>
      <c r="H35" s="4" t="n"/>
      <c r="I35" s="22" t="n"/>
      <c r="J35" s="23" t="n"/>
      <c r="K35" s="8">
        <f>IF('Assessment Data'!$J35="","",IF('Assessment Data'!$J35&gt;=85,"Exceptional",IF('Assessment Data'!$J35&gt;=70,"Above Expectations",IF('Assessment Data'!$J35&gt;=55,"In Line with Expectations","Yet to Meet Expectations"))))</f>
        <v/>
      </c>
      <c r="L35" s="2" t="n"/>
      <c r="M35" s="4" t="n"/>
      <c r="N35" s="22" t="n"/>
      <c r="O35" s="8">
        <f>IF('Assessment Data'!$A35="","",IF('Assessment Data'!$J35="","Pending",IF('Assessment Data'!$J35&gt;=70,"On Track",IF('Assessment Data'!$J35&gt;=55,"Monitor","Support Required"))))</f>
        <v/>
      </c>
    </row>
    <row r="36">
      <c r="A36" s="2" t="n"/>
      <c r="B36" s="3" t="n"/>
      <c r="C36" s="2" t="n"/>
      <c r="D36" s="2" t="n"/>
      <c r="E36" s="2" t="n"/>
      <c r="F36" s="3" t="n"/>
      <c r="G36" s="2" t="n"/>
      <c r="H36" s="4" t="n"/>
      <c r="I36" s="22" t="n"/>
      <c r="J36" s="23" t="n"/>
      <c r="K36" s="7">
        <f>IF('Assessment Data'!$J36="","",IF('Assessment Data'!$J36&gt;=85,"Exceptional",IF('Assessment Data'!$J36&gt;=70,"Above Expectations",IF('Assessment Data'!$J36&gt;=55,"In Line with Expectations","Yet to Meet Expectations"))))</f>
        <v/>
      </c>
      <c r="L36" s="2" t="n"/>
      <c r="M36" s="4" t="n"/>
      <c r="N36" s="22" t="n"/>
      <c r="O36" s="7">
        <f>IF('Assessment Data'!$A36="","",IF('Assessment Data'!$J36="","Pending",IF('Assessment Data'!$J36&gt;=70,"On Track",IF('Assessment Data'!$J36&gt;=55,"Monitor","Support Required"))))</f>
        <v/>
      </c>
    </row>
    <row r="37">
      <c r="A37" s="2" t="n"/>
      <c r="B37" s="3" t="n"/>
      <c r="C37" s="2" t="n"/>
      <c r="D37" s="2" t="n"/>
      <c r="E37" s="2" t="n"/>
      <c r="F37" s="3" t="n"/>
      <c r="G37" s="2" t="n"/>
      <c r="H37" s="4" t="n"/>
      <c r="I37" s="22" t="n"/>
      <c r="J37" s="23" t="n"/>
      <c r="K37" s="8">
        <f>IF('Assessment Data'!$J37="","",IF('Assessment Data'!$J37&gt;=85,"Exceptional",IF('Assessment Data'!$J37&gt;=70,"Above Expectations",IF('Assessment Data'!$J37&gt;=55,"In Line with Expectations","Yet to Meet Expectations"))))</f>
        <v/>
      </c>
      <c r="L37" s="2" t="n"/>
      <c r="M37" s="4" t="n"/>
      <c r="N37" s="22" t="n"/>
      <c r="O37" s="8">
        <f>IF('Assessment Data'!$A37="","",IF('Assessment Data'!$J37="","Pending",IF('Assessment Data'!$J37&gt;=70,"On Track",IF('Assessment Data'!$J37&gt;=55,"Monitor","Support Required"))))</f>
        <v/>
      </c>
    </row>
    <row r="38">
      <c r="A38" s="2" t="n"/>
      <c r="B38" s="3" t="n"/>
      <c r="C38" s="2" t="n"/>
      <c r="D38" s="2" t="n"/>
      <c r="E38" s="2" t="n"/>
      <c r="F38" s="3" t="n"/>
      <c r="G38" s="2" t="n"/>
      <c r="H38" s="4" t="n"/>
      <c r="I38" s="22" t="n"/>
      <c r="J38" s="23" t="n"/>
      <c r="K38" s="7">
        <f>IF('Assessment Data'!$J38="","",IF('Assessment Data'!$J38&gt;=85,"Exceptional",IF('Assessment Data'!$J38&gt;=70,"Above Expectations",IF('Assessment Data'!$J38&gt;=55,"In Line with Expectations","Yet to Meet Expectations"))))</f>
        <v/>
      </c>
      <c r="L38" s="2" t="n"/>
      <c r="M38" s="4" t="n"/>
      <c r="N38" s="22" t="n"/>
      <c r="O38" s="7">
        <f>IF('Assessment Data'!$A38="","",IF('Assessment Data'!$J38="","Pending",IF('Assessment Data'!$J38&gt;=70,"On Track",IF('Assessment Data'!$J38&gt;=55,"Monitor","Support Required"))))</f>
        <v/>
      </c>
    </row>
    <row r="39">
      <c r="A39" s="2" t="n"/>
      <c r="B39" s="3" t="n"/>
      <c r="C39" s="2" t="n"/>
      <c r="D39" s="2" t="n"/>
      <c r="E39" s="2" t="n"/>
      <c r="F39" s="3" t="n"/>
      <c r="G39" s="2" t="n"/>
      <c r="H39" s="4" t="n"/>
      <c r="I39" s="22" t="n"/>
      <c r="J39" s="23" t="n"/>
      <c r="K39" s="8">
        <f>IF('Assessment Data'!$J39="","",IF('Assessment Data'!$J39&gt;=85,"Exceptional",IF('Assessment Data'!$J39&gt;=70,"Above Expectations",IF('Assessment Data'!$J39&gt;=55,"In Line with Expectations","Yet to Meet Expectations"))))</f>
        <v/>
      </c>
      <c r="L39" s="2" t="n"/>
      <c r="M39" s="4" t="n"/>
      <c r="N39" s="22" t="n"/>
      <c r="O39" s="8">
        <f>IF('Assessment Data'!$A39="","",IF('Assessment Data'!$J39="","Pending",IF('Assessment Data'!$J39&gt;=70,"On Track",IF('Assessment Data'!$J39&gt;=55,"Monitor","Support Required"))))</f>
        <v/>
      </c>
    </row>
    <row r="40">
      <c r="A40" s="2" t="n"/>
      <c r="B40" s="3" t="n"/>
      <c r="C40" s="2" t="n"/>
      <c r="D40" s="2" t="n"/>
      <c r="E40" s="2" t="n"/>
      <c r="F40" s="3" t="n"/>
      <c r="G40" s="2" t="n"/>
      <c r="H40" s="4" t="n"/>
      <c r="I40" s="22" t="n"/>
      <c r="J40" s="23" t="n"/>
      <c r="K40" s="7">
        <f>IF('Assessment Data'!$J40="","",IF('Assessment Data'!$J40&gt;=85,"Exceptional",IF('Assessment Data'!$J40&gt;=70,"Above Expectations",IF('Assessment Data'!$J40&gt;=55,"In Line with Expectations","Yet to Meet Expectations"))))</f>
        <v/>
      </c>
      <c r="L40" s="2" t="n"/>
      <c r="M40" s="4" t="n"/>
      <c r="N40" s="22" t="n"/>
      <c r="O40" s="7">
        <f>IF('Assessment Data'!$A40="","",IF('Assessment Data'!$J40="","Pending",IF('Assessment Data'!$J40&gt;=70,"On Track",IF('Assessment Data'!$J40&gt;=55,"Monitor","Support Required"))))</f>
        <v/>
      </c>
    </row>
    <row r="41">
      <c r="A41" s="2" t="n"/>
      <c r="B41" s="3" t="n"/>
      <c r="C41" s="2" t="n"/>
      <c r="D41" s="2" t="n"/>
      <c r="E41" s="2" t="n"/>
      <c r="F41" s="3" t="n"/>
      <c r="G41" s="2" t="n"/>
      <c r="H41" s="4" t="n"/>
      <c r="I41" s="22" t="n"/>
      <c r="J41" s="23" t="n"/>
      <c r="K41" s="8">
        <f>IF('Assessment Data'!$J41="","",IF('Assessment Data'!$J41&gt;=85,"Exceptional",IF('Assessment Data'!$J41&gt;=70,"Above Expectations",IF('Assessment Data'!$J41&gt;=55,"In Line with Expectations","Yet to Meet Expectations"))))</f>
        <v/>
      </c>
      <c r="L41" s="2" t="n"/>
      <c r="M41" s="4" t="n"/>
      <c r="N41" s="22" t="n"/>
      <c r="O41" s="8">
        <f>IF('Assessment Data'!$A41="","",IF('Assessment Data'!$J41="","Pending",IF('Assessment Data'!$J41&gt;=70,"On Track",IF('Assessment Data'!$J41&gt;=55,"Monitor","Support Required"))))</f>
        <v/>
      </c>
    </row>
    <row r="42">
      <c r="A42" s="2" t="n"/>
      <c r="B42" s="3" t="n"/>
      <c r="C42" s="2" t="n"/>
      <c r="D42" s="2" t="n"/>
      <c r="E42" s="2" t="n"/>
      <c r="F42" s="3" t="n"/>
      <c r="G42" s="2" t="n"/>
      <c r="H42" s="4" t="n"/>
      <c r="I42" s="22" t="n"/>
      <c r="J42" s="23" t="n"/>
      <c r="K42" s="7">
        <f>IF('Assessment Data'!$J42="","",IF('Assessment Data'!$J42&gt;=85,"Exceptional",IF('Assessment Data'!$J42&gt;=70,"Above Expectations",IF('Assessment Data'!$J42&gt;=55,"In Line with Expectations","Yet to Meet Expectations"))))</f>
        <v/>
      </c>
      <c r="L42" s="2" t="n"/>
      <c r="M42" s="4" t="n"/>
      <c r="N42" s="22" t="n"/>
      <c r="O42" s="7">
        <f>IF('Assessment Data'!$A42="","",IF('Assessment Data'!$J42="","Pending",IF('Assessment Data'!$J42&gt;=70,"On Track",IF('Assessment Data'!$J42&gt;=55,"Monitor","Support Required"))))</f>
        <v/>
      </c>
    </row>
    <row r="43">
      <c r="A43" s="2" t="n"/>
      <c r="B43" s="3" t="n"/>
      <c r="C43" s="2" t="n"/>
      <c r="D43" s="2" t="n"/>
      <c r="E43" s="2" t="n"/>
      <c r="F43" s="3" t="n"/>
      <c r="G43" s="2" t="n"/>
      <c r="H43" s="4" t="n"/>
      <c r="I43" s="22" t="n"/>
      <c r="J43" s="23" t="n"/>
      <c r="K43" s="8">
        <f>IF('Assessment Data'!$J43="","",IF('Assessment Data'!$J43&gt;=85,"Exceptional",IF('Assessment Data'!$J43&gt;=70,"Above Expectations",IF('Assessment Data'!$J43&gt;=55,"In Line with Expectations","Yet to Meet Expectations"))))</f>
        <v/>
      </c>
      <c r="L43" s="2" t="n"/>
      <c r="M43" s="4" t="n"/>
      <c r="N43" s="22" t="n"/>
      <c r="O43" s="8">
        <f>IF('Assessment Data'!$A43="","",IF('Assessment Data'!$J43="","Pending",IF('Assessment Data'!$J43&gt;=70,"On Track",IF('Assessment Data'!$J43&gt;=55,"Monitor","Support Required"))))</f>
        <v/>
      </c>
    </row>
    <row r="44">
      <c r="A44" s="2" t="n"/>
      <c r="B44" s="3" t="n"/>
      <c r="C44" s="2" t="n"/>
      <c r="D44" s="2" t="n"/>
      <c r="E44" s="2" t="n"/>
      <c r="F44" s="3" t="n"/>
      <c r="G44" s="2" t="n"/>
      <c r="H44" s="4" t="n"/>
      <c r="I44" s="22" t="n"/>
      <c r="J44" s="23" t="n"/>
      <c r="K44" s="7">
        <f>IF('Assessment Data'!$J44="","",IF('Assessment Data'!$J44&gt;=85,"Exceptional",IF('Assessment Data'!$J44&gt;=70,"Above Expectations",IF('Assessment Data'!$J44&gt;=55,"In Line with Expectations","Yet to Meet Expectations"))))</f>
        <v/>
      </c>
      <c r="L44" s="2" t="n"/>
      <c r="M44" s="4" t="n"/>
      <c r="N44" s="22" t="n"/>
      <c r="O44" s="7">
        <f>IF('Assessment Data'!$A44="","",IF('Assessment Data'!$J44="","Pending",IF('Assessment Data'!$J44&gt;=70,"On Track",IF('Assessment Data'!$J44&gt;=55,"Monitor","Support Required"))))</f>
        <v/>
      </c>
    </row>
    <row r="45">
      <c r="A45" s="2" t="n"/>
      <c r="B45" s="3" t="n"/>
      <c r="C45" s="2" t="n"/>
      <c r="D45" s="2" t="n"/>
      <c r="E45" s="2" t="n"/>
      <c r="F45" s="3" t="n"/>
      <c r="G45" s="2" t="n"/>
      <c r="H45" s="4" t="n"/>
      <c r="I45" s="22" t="n"/>
      <c r="J45" s="23" t="n"/>
      <c r="K45" s="8">
        <f>IF('Assessment Data'!$J45="","",IF('Assessment Data'!$J45&gt;=85,"Exceptional",IF('Assessment Data'!$J45&gt;=70,"Above Expectations",IF('Assessment Data'!$J45&gt;=55,"In Line with Expectations","Yet to Meet Expectations"))))</f>
        <v/>
      </c>
      <c r="L45" s="2" t="n"/>
      <c r="M45" s="4" t="n"/>
      <c r="N45" s="22" t="n"/>
      <c r="O45" s="8">
        <f>IF('Assessment Data'!$A45="","",IF('Assessment Data'!$J45="","Pending",IF('Assessment Data'!$J45&gt;=70,"On Track",IF('Assessment Data'!$J45&gt;=55,"Monitor","Support Required"))))</f>
        <v/>
      </c>
    </row>
    <row r="46">
      <c r="A46" s="2" t="n"/>
      <c r="B46" s="3" t="n"/>
      <c r="C46" s="2" t="n"/>
      <c r="D46" s="2" t="n"/>
      <c r="E46" s="2" t="n"/>
      <c r="F46" s="3" t="n"/>
      <c r="G46" s="2" t="n"/>
      <c r="H46" s="4" t="n"/>
      <c r="I46" s="22" t="n"/>
      <c r="J46" s="23" t="n"/>
      <c r="K46" s="7">
        <f>IF('Assessment Data'!$J46="","",IF('Assessment Data'!$J46&gt;=85,"Exceptional",IF('Assessment Data'!$J46&gt;=70,"Above Expectations",IF('Assessment Data'!$J46&gt;=55,"In Line with Expectations","Yet to Meet Expectations"))))</f>
        <v/>
      </c>
      <c r="L46" s="2" t="n"/>
      <c r="M46" s="4" t="n"/>
      <c r="N46" s="22" t="n"/>
      <c r="O46" s="7">
        <f>IF('Assessment Data'!$A46="","",IF('Assessment Data'!$J46="","Pending",IF('Assessment Data'!$J46&gt;=70,"On Track",IF('Assessment Data'!$J46&gt;=55,"Monitor","Support Required"))))</f>
        <v/>
      </c>
    </row>
    <row r="47">
      <c r="A47" s="2" t="n"/>
      <c r="B47" s="3" t="n"/>
      <c r="C47" s="2" t="n"/>
      <c r="D47" s="2" t="n"/>
      <c r="E47" s="2" t="n"/>
      <c r="F47" s="3" t="n"/>
      <c r="G47" s="2" t="n"/>
      <c r="H47" s="4" t="n"/>
      <c r="I47" s="22" t="n"/>
      <c r="J47" s="23" t="n"/>
      <c r="K47" s="8">
        <f>IF('Assessment Data'!$J47="","",IF('Assessment Data'!$J47&gt;=85,"Exceptional",IF('Assessment Data'!$J47&gt;=70,"Above Expectations",IF('Assessment Data'!$J47&gt;=55,"In Line with Expectations","Yet to Meet Expectations"))))</f>
        <v/>
      </c>
      <c r="L47" s="2" t="n"/>
      <c r="M47" s="4" t="n"/>
      <c r="N47" s="22" t="n"/>
      <c r="O47" s="8">
        <f>IF('Assessment Data'!$A47="","",IF('Assessment Data'!$J47="","Pending",IF('Assessment Data'!$J47&gt;=70,"On Track",IF('Assessment Data'!$J47&gt;=55,"Monitor","Support Required"))))</f>
        <v/>
      </c>
    </row>
    <row r="48">
      <c r="A48" s="2" t="n"/>
      <c r="B48" s="3" t="n"/>
      <c r="C48" s="2" t="n"/>
      <c r="D48" s="2" t="n"/>
      <c r="E48" s="2" t="n"/>
      <c r="F48" s="3" t="n"/>
      <c r="G48" s="2" t="n"/>
      <c r="H48" s="4" t="n"/>
      <c r="I48" s="22" t="n"/>
      <c r="J48" s="23" t="n"/>
      <c r="K48" s="7">
        <f>IF('Assessment Data'!$J48="","",IF('Assessment Data'!$J48&gt;=85,"Exceptional",IF('Assessment Data'!$J48&gt;=70,"Above Expectations",IF('Assessment Data'!$J48&gt;=55,"In Line with Expectations","Yet to Meet Expectations"))))</f>
        <v/>
      </c>
      <c r="L48" s="2" t="n"/>
      <c r="M48" s="4" t="n"/>
      <c r="N48" s="22" t="n"/>
      <c r="O48" s="7">
        <f>IF('Assessment Data'!$A48="","",IF('Assessment Data'!$J48="","Pending",IF('Assessment Data'!$J48&gt;=70,"On Track",IF('Assessment Data'!$J48&gt;=55,"Monitor","Support Required"))))</f>
        <v/>
      </c>
    </row>
    <row r="49">
      <c r="A49" s="2" t="n"/>
      <c r="B49" s="3" t="n"/>
      <c r="C49" s="2" t="n"/>
      <c r="D49" s="2" t="n"/>
      <c r="E49" s="2" t="n"/>
      <c r="F49" s="3" t="n"/>
      <c r="G49" s="2" t="n"/>
      <c r="H49" s="4" t="n"/>
      <c r="I49" s="22" t="n"/>
      <c r="J49" s="23" t="n"/>
      <c r="K49" s="8">
        <f>IF('Assessment Data'!$J49="","",IF('Assessment Data'!$J49&gt;=85,"Exceptional",IF('Assessment Data'!$J49&gt;=70,"Above Expectations",IF('Assessment Data'!$J49&gt;=55,"In Line with Expectations","Yet to Meet Expectations"))))</f>
        <v/>
      </c>
      <c r="L49" s="2" t="n"/>
      <c r="M49" s="4" t="n"/>
      <c r="N49" s="22" t="n"/>
      <c r="O49" s="8">
        <f>IF('Assessment Data'!$A49="","",IF('Assessment Data'!$J49="","Pending",IF('Assessment Data'!$J49&gt;=70,"On Track",IF('Assessment Data'!$J49&gt;=55,"Monitor","Support Required"))))</f>
        <v/>
      </c>
    </row>
    <row r="50">
      <c r="A50" s="2" t="n"/>
      <c r="B50" s="3" t="n"/>
      <c r="C50" s="2" t="n"/>
      <c r="D50" s="2" t="n"/>
      <c r="E50" s="2" t="n"/>
      <c r="F50" s="3" t="n"/>
      <c r="G50" s="2" t="n"/>
      <c r="H50" s="4" t="n"/>
      <c r="I50" s="22" t="n"/>
      <c r="J50" s="23" t="n"/>
      <c r="K50" s="7">
        <f>IF('Assessment Data'!$J50="","",IF('Assessment Data'!$J50&gt;=85,"Exceptional",IF('Assessment Data'!$J50&gt;=70,"Above Expectations",IF('Assessment Data'!$J50&gt;=55,"In Line with Expectations","Yet to Meet Expectations"))))</f>
        <v/>
      </c>
      <c r="L50" s="2" t="n"/>
      <c r="M50" s="4" t="n"/>
      <c r="N50" s="22" t="n"/>
      <c r="O50" s="7">
        <f>IF('Assessment Data'!$A50="","",IF('Assessment Data'!$J50="","Pending",IF('Assessment Data'!$J50&gt;=70,"On Track",IF('Assessment Data'!$J50&gt;=55,"Monitor","Support Required"))))</f>
        <v/>
      </c>
    </row>
    <row r="51">
      <c r="A51" s="2" t="n"/>
      <c r="B51" s="3" t="n"/>
      <c r="C51" s="2" t="n"/>
      <c r="D51" s="2" t="n"/>
      <c r="E51" s="2" t="n"/>
      <c r="F51" s="3" t="n"/>
      <c r="G51" s="2" t="n"/>
      <c r="H51" s="4" t="n"/>
      <c r="I51" s="22" t="n"/>
      <c r="J51" s="23" t="n"/>
      <c r="K51" s="8">
        <f>IF('Assessment Data'!$J51="","",IF('Assessment Data'!$J51&gt;=85,"Exceptional",IF('Assessment Data'!$J51&gt;=70,"Above Expectations",IF('Assessment Data'!$J51&gt;=55,"In Line with Expectations","Yet to Meet Expectations"))))</f>
        <v/>
      </c>
      <c r="L51" s="2" t="n"/>
      <c r="M51" s="4" t="n"/>
      <c r="N51" s="22" t="n"/>
      <c r="O51" s="8">
        <f>IF('Assessment Data'!$A51="","",IF('Assessment Data'!$J51="","Pending",IF('Assessment Data'!$J51&gt;=70,"On Track",IF('Assessment Data'!$J51&gt;=55,"Monitor","Support Required"))))</f>
        <v/>
      </c>
    </row>
    <row r="52">
      <c r="A52" s="2" t="n"/>
      <c r="B52" s="3" t="n"/>
      <c r="C52" s="2" t="n"/>
      <c r="D52" s="2" t="n"/>
      <c r="E52" s="2" t="n"/>
      <c r="F52" s="3" t="n"/>
      <c r="G52" s="2" t="n"/>
      <c r="H52" s="4" t="n"/>
      <c r="I52" s="22" t="n"/>
      <c r="J52" s="23" t="n"/>
      <c r="K52" s="7">
        <f>IF('Assessment Data'!$J52="","",IF('Assessment Data'!$J52&gt;=85,"Exceptional",IF('Assessment Data'!$J52&gt;=70,"Above Expectations",IF('Assessment Data'!$J52&gt;=55,"In Line with Expectations","Yet to Meet Expectations"))))</f>
        <v/>
      </c>
      <c r="L52" s="2" t="n"/>
      <c r="M52" s="4" t="n"/>
      <c r="N52" s="22" t="n"/>
      <c r="O52" s="7">
        <f>IF('Assessment Data'!$A52="","",IF('Assessment Data'!$J52="","Pending",IF('Assessment Data'!$J52&gt;=70,"On Track",IF('Assessment Data'!$J52&gt;=55,"Monitor","Support Required"))))</f>
        <v/>
      </c>
    </row>
    <row r="53">
      <c r="A53" s="2" t="n"/>
      <c r="B53" s="3" t="n"/>
      <c r="C53" s="2" t="n"/>
      <c r="D53" s="2" t="n"/>
      <c r="E53" s="2" t="n"/>
      <c r="F53" s="3" t="n"/>
      <c r="G53" s="2" t="n"/>
      <c r="H53" s="4" t="n"/>
      <c r="I53" s="22" t="n"/>
      <c r="J53" s="23" t="n"/>
      <c r="K53" s="8">
        <f>IF('Assessment Data'!$J53="","",IF('Assessment Data'!$J53&gt;=85,"Exceptional",IF('Assessment Data'!$J53&gt;=70,"Above Expectations",IF('Assessment Data'!$J53&gt;=55,"In Line with Expectations","Yet to Meet Expectations"))))</f>
        <v/>
      </c>
      <c r="L53" s="2" t="n"/>
      <c r="M53" s="4" t="n"/>
      <c r="N53" s="22" t="n"/>
      <c r="O53" s="8">
        <f>IF('Assessment Data'!$A53="","",IF('Assessment Data'!$J53="","Pending",IF('Assessment Data'!$J53&gt;=70,"On Track",IF('Assessment Data'!$J53&gt;=55,"Monitor","Support Required"))))</f>
        <v/>
      </c>
    </row>
    <row r="54">
      <c r="A54" s="2" t="n"/>
      <c r="B54" s="3" t="n"/>
      <c r="C54" s="2" t="n"/>
      <c r="D54" s="2" t="n"/>
      <c r="E54" s="2" t="n"/>
      <c r="F54" s="3" t="n"/>
      <c r="G54" s="2" t="n"/>
      <c r="H54" s="4" t="n"/>
      <c r="I54" s="22" t="n"/>
      <c r="J54" s="23" t="n"/>
      <c r="K54" s="7">
        <f>IF('Assessment Data'!$J54="","",IF('Assessment Data'!$J54&gt;=85,"Exceptional",IF('Assessment Data'!$J54&gt;=70,"Above Expectations",IF('Assessment Data'!$J54&gt;=55,"In Line with Expectations","Yet to Meet Expectations"))))</f>
        <v/>
      </c>
      <c r="L54" s="2" t="n"/>
      <c r="M54" s="4" t="n"/>
      <c r="N54" s="22" t="n"/>
      <c r="O54" s="7">
        <f>IF('Assessment Data'!$A54="","",IF('Assessment Data'!$J54="","Pending",IF('Assessment Data'!$J54&gt;=70,"On Track",IF('Assessment Data'!$J54&gt;=55,"Monitor","Support Required"))))</f>
        <v/>
      </c>
    </row>
    <row r="55">
      <c r="A55" s="2" t="n"/>
      <c r="B55" s="3" t="n"/>
      <c r="C55" s="2" t="n"/>
      <c r="D55" s="2" t="n"/>
      <c r="E55" s="2" t="n"/>
      <c r="F55" s="3" t="n"/>
      <c r="G55" s="2" t="n"/>
      <c r="H55" s="4" t="n"/>
      <c r="I55" s="22" t="n"/>
      <c r="J55" s="23" t="n"/>
      <c r="K55" s="8">
        <f>IF('Assessment Data'!$J55="","",IF('Assessment Data'!$J55&gt;=85,"Exceptional",IF('Assessment Data'!$J55&gt;=70,"Above Expectations",IF('Assessment Data'!$J55&gt;=55,"In Line with Expectations","Yet to Meet Expectations"))))</f>
        <v/>
      </c>
      <c r="L55" s="2" t="n"/>
      <c r="M55" s="4" t="n"/>
      <c r="N55" s="22" t="n"/>
      <c r="O55" s="8">
        <f>IF('Assessment Data'!$A55="","",IF('Assessment Data'!$J55="","Pending",IF('Assessment Data'!$J55&gt;=70,"On Track",IF('Assessment Data'!$J55&gt;=55,"Monitor","Support Required"))))</f>
        <v/>
      </c>
    </row>
    <row r="56">
      <c r="A56" s="2" t="n"/>
      <c r="B56" s="3" t="n"/>
      <c r="C56" s="2" t="n"/>
      <c r="D56" s="2" t="n"/>
      <c r="E56" s="2" t="n"/>
      <c r="F56" s="3" t="n"/>
      <c r="G56" s="2" t="n"/>
      <c r="H56" s="4" t="n"/>
      <c r="I56" s="22" t="n"/>
      <c r="J56" s="23" t="n"/>
      <c r="K56" s="7">
        <f>IF('Assessment Data'!$J56="","",IF('Assessment Data'!$J56&gt;=85,"Exceptional",IF('Assessment Data'!$J56&gt;=70,"Above Expectations",IF('Assessment Data'!$J56&gt;=55,"In Line with Expectations","Yet to Meet Expectations"))))</f>
        <v/>
      </c>
      <c r="L56" s="2" t="n"/>
      <c r="M56" s="4" t="n"/>
      <c r="N56" s="22" t="n"/>
      <c r="O56" s="7">
        <f>IF('Assessment Data'!$A56="","",IF('Assessment Data'!$J56="","Pending",IF('Assessment Data'!$J56&gt;=70,"On Track",IF('Assessment Data'!$J56&gt;=55,"Monitor","Support Required"))))</f>
        <v/>
      </c>
    </row>
    <row r="57">
      <c r="A57" s="2" t="n"/>
      <c r="B57" s="3" t="n"/>
      <c r="C57" s="2" t="n"/>
      <c r="D57" s="2" t="n"/>
      <c r="E57" s="2" t="n"/>
      <c r="F57" s="3" t="n"/>
      <c r="G57" s="2" t="n"/>
      <c r="H57" s="4" t="n"/>
      <c r="I57" s="22" t="n"/>
      <c r="J57" s="23" t="n"/>
      <c r="K57" s="8">
        <f>IF('Assessment Data'!$J57="","",IF('Assessment Data'!$J57&gt;=85,"Exceptional",IF('Assessment Data'!$J57&gt;=70,"Above Expectations",IF('Assessment Data'!$J57&gt;=55,"In Line with Expectations","Yet to Meet Expectations"))))</f>
        <v/>
      </c>
      <c r="L57" s="2" t="n"/>
      <c r="M57" s="4" t="n"/>
      <c r="N57" s="22" t="n"/>
      <c r="O57" s="8">
        <f>IF('Assessment Data'!$A57="","",IF('Assessment Data'!$J57="","Pending",IF('Assessment Data'!$J57&gt;=70,"On Track",IF('Assessment Data'!$J57&gt;=55,"Monitor","Support Required"))))</f>
        <v/>
      </c>
    </row>
    <row r="58">
      <c r="A58" s="2" t="n"/>
      <c r="B58" s="3" t="n"/>
      <c r="C58" s="2" t="n"/>
      <c r="D58" s="2" t="n"/>
      <c r="E58" s="2" t="n"/>
      <c r="F58" s="3" t="n"/>
      <c r="G58" s="2" t="n"/>
      <c r="H58" s="4" t="n"/>
      <c r="I58" s="22" t="n"/>
      <c r="J58" s="23" t="n"/>
      <c r="K58" s="7">
        <f>IF('Assessment Data'!$J58="","",IF('Assessment Data'!$J58&gt;=85,"Exceptional",IF('Assessment Data'!$J58&gt;=70,"Above Expectations",IF('Assessment Data'!$J58&gt;=55,"In Line with Expectations","Yet to Meet Expectations"))))</f>
        <v/>
      </c>
      <c r="L58" s="2" t="n"/>
      <c r="M58" s="4" t="n"/>
      <c r="N58" s="22" t="n"/>
      <c r="O58" s="7">
        <f>IF('Assessment Data'!$A58="","",IF('Assessment Data'!$J58="","Pending",IF('Assessment Data'!$J58&gt;=70,"On Track",IF('Assessment Data'!$J58&gt;=55,"Monitor","Support Required"))))</f>
        <v/>
      </c>
    </row>
    <row r="59">
      <c r="A59" s="2" t="n"/>
      <c r="B59" s="3" t="n"/>
      <c r="C59" s="2" t="n"/>
      <c r="D59" s="2" t="n"/>
      <c r="E59" s="2" t="n"/>
      <c r="F59" s="3" t="n"/>
      <c r="G59" s="2" t="n"/>
      <c r="H59" s="4" t="n"/>
      <c r="I59" s="22" t="n"/>
      <c r="J59" s="23" t="n"/>
      <c r="K59" s="8">
        <f>IF('Assessment Data'!$J59="","",IF('Assessment Data'!$J59&gt;=85,"Exceptional",IF('Assessment Data'!$J59&gt;=70,"Above Expectations",IF('Assessment Data'!$J59&gt;=55,"In Line with Expectations","Yet to Meet Expectations"))))</f>
        <v/>
      </c>
      <c r="L59" s="2" t="n"/>
      <c r="M59" s="4" t="n"/>
      <c r="N59" s="22" t="n"/>
      <c r="O59" s="8">
        <f>IF('Assessment Data'!$A59="","",IF('Assessment Data'!$J59="","Pending",IF('Assessment Data'!$J59&gt;=70,"On Track",IF('Assessment Data'!$J59&gt;=55,"Monitor","Support Required"))))</f>
        <v/>
      </c>
    </row>
    <row r="60">
      <c r="A60" s="2" t="n"/>
      <c r="B60" s="3" t="n"/>
      <c r="C60" s="2" t="n"/>
      <c r="D60" s="2" t="n"/>
      <c r="E60" s="2" t="n"/>
      <c r="F60" s="3" t="n"/>
      <c r="G60" s="2" t="n"/>
      <c r="H60" s="4" t="n"/>
      <c r="I60" s="22" t="n"/>
      <c r="J60" s="23" t="n"/>
      <c r="K60" s="7">
        <f>IF('Assessment Data'!$J60="","",IF('Assessment Data'!$J60&gt;=85,"Exceptional",IF('Assessment Data'!$J60&gt;=70,"Above Expectations",IF('Assessment Data'!$J60&gt;=55,"In Line with Expectations","Yet to Meet Expectations"))))</f>
        <v/>
      </c>
      <c r="L60" s="2" t="n"/>
      <c r="M60" s="4" t="n"/>
      <c r="N60" s="22" t="n"/>
      <c r="O60" s="7">
        <f>IF('Assessment Data'!$A60="","",IF('Assessment Data'!$J60="","Pending",IF('Assessment Data'!$J60&gt;=70,"On Track",IF('Assessment Data'!$J60&gt;=55,"Monitor","Support Required"))))</f>
        <v/>
      </c>
    </row>
    <row r="61">
      <c r="A61" s="2" t="n"/>
      <c r="B61" s="3" t="n"/>
      <c r="C61" s="2" t="n"/>
      <c r="D61" s="2" t="n"/>
      <c r="E61" s="2" t="n"/>
      <c r="F61" s="3" t="n"/>
      <c r="G61" s="2" t="n"/>
      <c r="H61" s="4" t="n"/>
      <c r="I61" s="22" t="n"/>
      <c r="J61" s="23" t="n"/>
      <c r="K61" s="8">
        <f>IF('Assessment Data'!$J61="","",IF('Assessment Data'!$J61&gt;=85,"Exceptional",IF('Assessment Data'!$J61&gt;=70,"Above Expectations",IF('Assessment Data'!$J61&gt;=55,"In Line with Expectations","Yet to Meet Expectations"))))</f>
        <v/>
      </c>
      <c r="L61" s="2" t="n"/>
      <c r="M61" s="4" t="n"/>
      <c r="N61" s="22" t="n"/>
      <c r="O61" s="8">
        <f>IF('Assessment Data'!$A61="","",IF('Assessment Data'!$J61="","Pending",IF('Assessment Data'!$J61&gt;=70,"On Track",IF('Assessment Data'!$J61&gt;=55,"Monitor","Support Required"))))</f>
        <v/>
      </c>
    </row>
    <row r="62">
      <c r="A62" s="2" t="n"/>
      <c r="B62" s="3" t="n"/>
      <c r="C62" s="2" t="n"/>
      <c r="D62" s="2" t="n"/>
      <c r="E62" s="2" t="n"/>
      <c r="F62" s="3" t="n"/>
      <c r="G62" s="2" t="n"/>
      <c r="H62" s="4" t="n"/>
      <c r="I62" s="22" t="n"/>
      <c r="J62" s="23" t="n"/>
      <c r="K62" s="7">
        <f>IF('Assessment Data'!$J62="","",IF('Assessment Data'!$J62&gt;=85,"Exceptional",IF('Assessment Data'!$J62&gt;=70,"Above Expectations",IF('Assessment Data'!$J62&gt;=55,"In Line with Expectations","Yet to Meet Expectations"))))</f>
        <v/>
      </c>
      <c r="L62" s="2" t="n"/>
      <c r="M62" s="4" t="n"/>
      <c r="N62" s="22" t="n"/>
      <c r="O62" s="7">
        <f>IF('Assessment Data'!$A62="","",IF('Assessment Data'!$J62="","Pending",IF('Assessment Data'!$J62&gt;=70,"On Track",IF('Assessment Data'!$J62&gt;=55,"Monitor","Support Required"))))</f>
        <v/>
      </c>
    </row>
    <row r="63">
      <c r="A63" s="2" t="n"/>
      <c r="B63" s="3" t="n"/>
      <c r="C63" s="2" t="n"/>
      <c r="D63" s="2" t="n"/>
      <c r="E63" s="2" t="n"/>
      <c r="F63" s="3" t="n"/>
      <c r="G63" s="2" t="n"/>
      <c r="H63" s="4" t="n"/>
      <c r="I63" s="22" t="n"/>
      <c r="J63" s="23" t="n"/>
      <c r="K63" s="8">
        <f>IF('Assessment Data'!$J63="","",IF('Assessment Data'!$J63&gt;=85,"Exceptional",IF('Assessment Data'!$J63&gt;=70,"Above Expectations",IF('Assessment Data'!$J63&gt;=55,"In Line with Expectations","Yet to Meet Expectations"))))</f>
        <v/>
      </c>
      <c r="L63" s="2" t="n"/>
      <c r="M63" s="4" t="n"/>
      <c r="N63" s="22" t="n"/>
      <c r="O63" s="8">
        <f>IF('Assessment Data'!$A63="","",IF('Assessment Data'!$J63="","Pending",IF('Assessment Data'!$J63&gt;=70,"On Track",IF('Assessment Data'!$J63&gt;=55,"Monitor","Support Required"))))</f>
        <v/>
      </c>
    </row>
    <row r="64">
      <c r="A64" s="2" t="n"/>
      <c r="B64" s="3" t="n"/>
      <c r="C64" s="2" t="n"/>
      <c r="D64" s="2" t="n"/>
      <c r="E64" s="2" t="n"/>
      <c r="F64" s="3" t="n"/>
      <c r="G64" s="2" t="n"/>
      <c r="H64" s="4" t="n"/>
      <c r="I64" s="22" t="n"/>
      <c r="J64" s="23" t="n"/>
      <c r="K64" s="7">
        <f>IF('Assessment Data'!$J64="","",IF('Assessment Data'!$J64&gt;=85,"Exceptional",IF('Assessment Data'!$J64&gt;=70,"Above Expectations",IF('Assessment Data'!$J64&gt;=55,"In Line with Expectations","Yet to Meet Expectations"))))</f>
        <v/>
      </c>
      <c r="L64" s="2" t="n"/>
      <c r="M64" s="4" t="n"/>
      <c r="N64" s="22" t="n"/>
      <c r="O64" s="7">
        <f>IF('Assessment Data'!$A64="","",IF('Assessment Data'!$J64="","Pending",IF('Assessment Data'!$J64&gt;=70,"On Track",IF('Assessment Data'!$J64&gt;=55,"Monitor","Support Required"))))</f>
        <v/>
      </c>
    </row>
    <row r="65">
      <c r="A65" s="2" t="n"/>
      <c r="B65" s="3" t="n"/>
      <c r="C65" s="2" t="n"/>
      <c r="D65" s="2" t="n"/>
      <c r="E65" s="2" t="n"/>
      <c r="F65" s="3" t="n"/>
      <c r="G65" s="2" t="n"/>
      <c r="H65" s="4" t="n"/>
      <c r="I65" s="22" t="n"/>
      <c r="J65" s="23" t="n"/>
      <c r="K65" s="8">
        <f>IF('Assessment Data'!$J65="","",IF('Assessment Data'!$J65&gt;=85,"Exceptional",IF('Assessment Data'!$J65&gt;=70,"Above Expectations",IF('Assessment Data'!$J65&gt;=55,"In Line with Expectations","Yet to Meet Expectations"))))</f>
        <v/>
      </c>
      <c r="L65" s="2" t="n"/>
      <c r="M65" s="4" t="n"/>
      <c r="N65" s="22" t="n"/>
      <c r="O65" s="8">
        <f>IF('Assessment Data'!$A65="","",IF('Assessment Data'!$J65="","Pending",IF('Assessment Data'!$J65&gt;=70,"On Track",IF('Assessment Data'!$J65&gt;=55,"Monitor","Support Required"))))</f>
        <v/>
      </c>
    </row>
    <row r="66">
      <c r="A66" s="2" t="n"/>
      <c r="B66" s="3" t="n"/>
      <c r="C66" s="2" t="n"/>
      <c r="D66" s="2" t="n"/>
      <c r="E66" s="2" t="n"/>
      <c r="F66" s="3" t="n"/>
      <c r="G66" s="2" t="n"/>
      <c r="H66" s="4" t="n"/>
      <c r="I66" s="22" t="n"/>
      <c r="J66" s="23" t="n"/>
      <c r="K66" s="7">
        <f>IF('Assessment Data'!$J66="","",IF('Assessment Data'!$J66&gt;=85,"Exceptional",IF('Assessment Data'!$J66&gt;=70,"Above Expectations",IF('Assessment Data'!$J66&gt;=55,"In Line with Expectations","Yet to Meet Expectations"))))</f>
        <v/>
      </c>
      <c r="L66" s="2" t="n"/>
      <c r="M66" s="4" t="n"/>
      <c r="N66" s="22" t="n"/>
      <c r="O66" s="7">
        <f>IF('Assessment Data'!$A66="","",IF('Assessment Data'!$J66="","Pending",IF('Assessment Data'!$J66&gt;=70,"On Track",IF('Assessment Data'!$J66&gt;=55,"Monitor","Support Required"))))</f>
        <v/>
      </c>
    </row>
    <row r="67">
      <c r="A67" s="2" t="n"/>
      <c r="B67" s="3" t="n"/>
      <c r="C67" s="2" t="n"/>
      <c r="D67" s="2" t="n"/>
      <c r="E67" s="2" t="n"/>
      <c r="F67" s="3" t="n"/>
      <c r="G67" s="2" t="n"/>
      <c r="H67" s="4" t="n"/>
      <c r="I67" s="22" t="n"/>
      <c r="J67" s="23" t="n"/>
      <c r="K67" s="8">
        <f>IF('Assessment Data'!$J67="","",IF('Assessment Data'!$J67&gt;=85,"Exceptional",IF('Assessment Data'!$J67&gt;=70,"Above Expectations",IF('Assessment Data'!$J67&gt;=55,"In Line with Expectations","Yet to Meet Expectations"))))</f>
        <v/>
      </c>
      <c r="L67" s="2" t="n"/>
      <c r="M67" s="4" t="n"/>
      <c r="N67" s="22" t="n"/>
      <c r="O67" s="8">
        <f>IF('Assessment Data'!$A67="","",IF('Assessment Data'!$J67="","Pending",IF('Assessment Data'!$J67&gt;=70,"On Track",IF('Assessment Data'!$J67&gt;=55,"Monitor","Support Required"))))</f>
        <v/>
      </c>
    </row>
    <row r="68">
      <c r="A68" s="2" t="n"/>
      <c r="B68" s="3" t="n"/>
      <c r="C68" s="2" t="n"/>
      <c r="D68" s="2" t="n"/>
      <c r="E68" s="2" t="n"/>
      <c r="F68" s="3" t="n"/>
      <c r="G68" s="2" t="n"/>
      <c r="H68" s="4" t="n"/>
      <c r="I68" s="22" t="n"/>
      <c r="J68" s="23" t="n"/>
      <c r="K68" s="7">
        <f>IF('Assessment Data'!$J68="","",IF('Assessment Data'!$J68&gt;=85,"Exceptional",IF('Assessment Data'!$J68&gt;=70,"Above Expectations",IF('Assessment Data'!$J68&gt;=55,"In Line with Expectations","Yet to Meet Expectations"))))</f>
        <v/>
      </c>
      <c r="L68" s="2" t="n"/>
      <c r="M68" s="4" t="n"/>
      <c r="N68" s="22" t="n"/>
      <c r="O68" s="7">
        <f>IF('Assessment Data'!$A68="","",IF('Assessment Data'!$J68="","Pending",IF('Assessment Data'!$J68&gt;=70,"On Track",IF('Assessment Data'!$J68&gt;=55,"Monitor","Support Required"))))</f>
        <v/>
      </c>
    </row>
    <row r="69">
      <c r="A69" s="2" t="n"/>
      <c r="B69" s="3" t="n"/>
      <c r="C69" s="2" t="n"/>
      <c r="D69" s="2" t="n"/>
      <c r="E69" s="2" t="n"/>
      <c r="F69" s="3" t="n"/>
      <c r="G69" s="2" t="n"/>
      <c r="H69" s="4" t="n"/>
      <c r="I69" s="22" t="n"/>
      <c r="J69" s="23" t="n"/>
      <c r="K69" s="8">
        <f>IF('Assessment Data'!$J69="","",IF('Assessment Data'!$J69&gt;=85,"Exceptional",IF('Assessment Data'!$J69&gt;=70,"Above Expectations",IF('Assessment Data'!$J69&gt;=55,"In Line with Expectations","Yet to Meet Expectations"))))</f>
        <v/>
      </c>
      <c r="L69" s="2" t="n"/>
      <c r="M69" s="4" t="n"/>
      <c r="N69" s="22" t="n"/>
      <c r="O69" s="8">
        <f>IF('Assessment Data'!$A69="","",IF('Assessment Data'!$J69="","Pending",IF('Assessment Data'!$J69&gt;=70,"On Track",IF('Assessment Data'!$J69&gt;=55,"Monitor","Support Required"))))</f>
        <v/>
      </c>
    </row>
    <row r="70">
      <c r="A70" s="2" t="n"/>
      <c r="B70" s="3" t="n"/>
      <c r="C70" s="2" t="n"/>
      <c r="D70" s="2" t="n"/>
      <c r="E70" s="2" t="n"/>
      <c r="F70" s="3" t="n"/>
      <c r="G70" s="2" t="n"/>
      <c r="H70" s="4" t="n"/>
      <c r="I70" s="22" t="n"/>
      <c r="J70" s="23" t="n"/>
      <c r="K70" s="7">
        <f>IF('Assessment Data'!$J70="","",IF('Assessment Data'!$J70&gt;=85,"Exceptional",IF('Assessment Data'!$J70&gt;=70,"Above Expectations",IF('Assessment Data'!$J70&gt;=55,"In Line with Expectations","Yet to Meet Expectations"))))</f>
        <v/>
      </c>
      <c r="L70" s="2" t="n"/>
      <c r="M70" s="4" t="n"/>
      <c r="N70" s="22" t="n"/>
      <c r="O70" s="7">
        <f>IF('Assessment Data'!$A70="","",IF('Assessment Data'!$J70="","Pending",IF('Assessment Data'!$J70&gt;=70,"On Track",IF('Assessment Data'!$J70&gt;=55,"Monitor","Support Required"))))</f>
        <v/>
      </c>
    </row>
    <row r="71">
      <c r="A71" s="2" t="n"/>
      <c r="B71" s="3" t="n"/>
      <c r="C71" s="2" t="n"/>
      <c r="D71" s="2" t="n"/>
      <c r="E71" s="2" t="n"/>
      <c r="F71" s="3" t="n"/>
      <c r="G71" s="2" t="n"/>
      <c r="H71" s="4" t="n"/>
      <c r="I71" s="22" t="n"/>
      <c r="J71" s="23" t="n"/>
      <c r="K71" s="8">
        <f>IF('Assessment Data'!$J71="","",IF('Assessment Data'!$J71&gt;=85,"Exceptional",IF('Assessment Data'!$J71&gt;=70,"Above Expectations",IF('Assessment Data'!$J71&gt;=55,"In Line with Expectations","Yet to Meet Expectations"))))</f>
        <v/>
      </c>
      <c r="L71" s="2" t="n"/>
      <c r="M71" s="4" t="n"/>
      <c r="N71" s="22" t="n"/>
      <c r="O71" s="8">
        <f>IF('Assessment Data'!$A71="","",IF('Assessment Data'!$J71="","Pending",IF('Assessment Data'!$J71&gt;=70,"On Track",IF('Assessment Data'!$J71&gt;=55,"Monitor","Support Required"))))</f>
        <v/>
      </c>
    </row>
    <row r="72">
      <c r="A72" s="2" t="n"/>
      <c r="B72" s="3" t="n"/>
      <c r="C72" s="2" t="n"/>
      <c r="D72" s="2" t="n"/>
      <c r="E72" s="2" t="n"/>
      <c r="F72" s="3" t="n"/>
      <c r="G72" s="2" t="n"/>
      <c r="H72" s="4" t="n"/>
      <c r="I72" s="22" t="n"/>
      <c r="J72" s="23" t="n"/>
      <c r="K72" s="7">
        <f>IF('Assessment Data'!$J72="","",IF('Assessment Data'!$J72&gt;=85,"Exceptional",IF('Assessment Data'!$J72&gt;=70,"Above Expectations",IF('Assessment Data'!$J72&gt;=55,"In Line with Expectations","Yet to Meet Expectations"))))</f>
        <v/>
      </c>
      <c r="L72" s="2" t="n"/>
      <c r="M72" s="4" t="n"/>
      <c r="N72" s="22" t="n"/>
      <c r="O72" s="7">
        <f>IF('Assessment Data'!$A72="","",IF('Assessment Data'!$J72="","Pending",IF('Assessment Data'!$J72&gt;=70,"On Track",IF('Assessment Data'!$J72&gt;=55,"Monitor","Support Required"))))</f>
        <v/>
      </c>
    </row>
    <row r="73">
      <c r="A73" s="2" t="n"/>
      <c r="B73" s="3" t="n"/>
      <c r="C73" s="2" t="n"/>
      <c r="D73" s="2" t="n"/>
      <c r="E73" s="2" t="n"/>
      <c r="F73" s="3" t="n"/>
      <c r="G73" s="2" t="n"/>
      <c r="H73" s="4" t="n"/>
      <c r="I73" s="22" t="n"/>
      <c r="J73" s="23" t="n"/>
      <c r="K73" s="8">
        <f>IF('Assessment Data'!$J73="","",IF('Assessment Data'!$J73&gt;=85,"Exceptional",IF('Assessment Data'!$J73&gt;=70,"Above Expectations",IF('Assessment Data'!$J73&gt;=55,"In Line with Expectations","Yet to Meet Expectations"))))</f>
        <v/>
      </c>
      <c r="L73" s="2" t="n"/>
      <c r="M73" s="4" t="n"/>
      <c r="N73" s="22" t="n"/>
      <c r="O73" s="8">
        <f>IF('Assessment Data'!$A73="","",IF('Assessment Data'!$J73="","Pending",IF('Assessment Data'!$J73&gt;=70,"On Track",IF('Assessment Data'!$J73&gt;=55,"Monitor","Support Required"))))</f>
        <v/>
      </c>
    </row>
    <row r="74">
      <c r="A74" s="2" t="n"/>
      <c r="B74" s="3" t="n"/>
      <c r="C74" s="2" t="n"/>
      <c r="D74" s="2" t="n"/>
      <c r="E74" s="2" t="n"/>
      <c r="F74" s="3" t="n"/>
      <c r="G74" s="2" t="n"/>
      <c r="H74" s="4" t="n"/>
      <c r="I74" s="22" t="n"/>
      <c r="J74" s="23" t="n"/>
      <c r="K74" s="7">
        <f>IF('Assessment Data'!$J74="","",IF('Assessment Data'!$J74&gt;=85,"Exceptional",IF('Assessment Data'!$J74&gt;=70,"Above Expectations",IF('Assessment Data'!$J74&gt;=55,"In Line with Expectations","Yet to Meet Expectations"))))</f>
        <v/>
      </c>
      <c r="L74" s="2" t="n"/>
      <c r="M74" s="4" t="n"/>
      <c r="N74" s="22" t="n"/>
      <c r="O74" s="7">
        <f>IF('Assessment Data'!$A74="","",IF('Assessment Data'!$J74="","Pending",IF('Assessment Data'!$J74&gt;=70,"On Track",IF('Assessment Data'!$J74&gt;=55,"Monitor","Support Required"))))</f>
        <v/>
      </c>
    </row>
    <row r="75">
      <c r="A75" s="2" t="n"/>
      <c r="B75" s="3" t="n"/>
      <c r="C75" s="2" t="n"/>
      <c r="D75" s="2" t="n"/>
      <c r="E75" s="2" t="n"/>
      <c r="F75" s="3" t="n"/>
      <c r="G75" s="2" t="n"/>
      <c r="H75" s="4" t="n"/>
      <c r="I75" s="22" t="n"/>
      <c r="J75" s="23" t="n"/>
      <c r="K75" s="8">
        <f>IF('Assessment Data'!$J75="","",IF('Assessment Data'!$J75&gt;=85,"Exceptional",IF('Assessment Data'!$J75&gt;=70,"Above Expectations",IF('Assessment Data'!$J75&gt;=55,"In Line with Expectations","Yet to Meet Expectations"))))</f>
        <v/>
      </c>
      <c r="L75" s="2" t="n"/>
      <c r="M75" s="4" t="n"/>
      <c r="N75" s="22" t="n"/>
      <c r="O75" s="8">
        <f>IF('Assessment Data'!$A75="","",IF('Assessment Data'!$J75="","Pending",IF('Assessment Data'!$J75&gt;=70,"On Track",IF('Assessment Data'!$J75&gt;=55,"Monitor","Support Required"))))</f>
        <v/>
      </c>
    </row>
    <row r="76">
      <c r="A76" s="2" t="n"/>
      <c r="B76" s="3" t="n"/>
      <c r="C76" s="2" t="n"/>
      <c r="D76" s="2" t="n"/>
      <c r="E76" s="2" t="n"/>
      <c r="F76" s="3" t="n"/>
      <c r="G76" s="2" t="n"/>
      <c r="H76" s="4" t="n"/>
      <c r="I76" s="22" t="n"/>
      <c r="J76" s="23" t="n"/>
      <c r="K76" s="7">
        <f>IF('Assessment Data'!$J76="","",IF('Assessment Data'!$J76&gt;=85,"Exceptional",IF('Assessment Data'!$J76&gt;=70,"Above Expectations",IF('Assessment Data'!$J76&gt;=55,"In Line with Expectations","Yet to Meet Expectations"))))</f>
        <v/>
      </c>
      <c r="L76" s="2" t="n"/>
      <c r="M76" s="4" t="n"/>
      <c r="N76" s="22" t="n"/>
      <c r="O76" s="7">
        <f>IF('Assessment Data'!$A76="","",IF('Assessment Data'!$J76="","Pending",IF('Assessment Data'!$J76&gt;=70,"On Track",IF('Assessment Data'!$J76&gt;=55,"Monitor","Support Required"))))</f>
        <v/>
      </c>
    </row>
    <row r="77">
      <c r="A77" s="2" t="n"/>
      <c r="B77" s="3" t="n"/>
      <c r="C77" s="2" t="n"/>
      <c r="D77" s="2" t="n"/>
      <c r="E77" s="2" t="n"/>
      <c r="F77" s="3" t="n"/>
      <c r="G77" s="2" t="n"/>
      <c r="H77" s="4" t="n"/>
      <c r="I77" s="22" t="n"/>
      <c r="J77" s="23" t="n"/>
      <c r="K77" s="8">
        <f>IF('Assessment Data'!$J77="","",IF('Assessment Data'!$J77&gt;=85,"Exceptional",IF('Assessment Data'!$J77&gt;=70,"Above Expectations",IF('Assessment Data'!$J77&gt;=55,"In Line with Expectations","Yet to Meet Expectations"))))</f>
        <v/>
      </c>
      <c r="L77" s="2" t="n"/>
      <c r="M77" s="4" t="n"/>
      <c r="N77" s="22" t="n"/>
      <c r="O77" s="8">
        <f>IF('Assessment Data'!$A77="","",IF('Assessment Data'!$J77="","Pending",IF('Assessment Data'!$J77&gt;=70,"On Track",IF('Assessment Data'!$J77&gt;=55,"Monitor","Support Required"))))</f>
        <v/>
      </c>
    </row>
    <row r="78">
      <c r="A78" s="2" t="n"/>
      <c r="B78" s="3" t="n"/>
      <c r="C78" s="2" t="n"/>
      <c r="D78" s="2" t="n"/>
      <c r="E78" s="2" t="n"/>
      <c r="F78" s="3" t="n"/>
      <c r="G78" s="2" t="n"/>
      <c r="H78" s="4" t="n"/>
      <c r="I78" s="22" t="n"/>
      <c r="J78" s="23" t="n"/>
      <c r="K78" s="7">
        <f>IF('Assessment Data'!$J78="","",IF('Assessment Data'!$J78&gt;=85,"Exceptional",IF('Assessment Data'!$J78&gt;=70,"Above Expectations",IF('Assessment Data'!$J78&gt;=55,"In Line with Expectations","Yet to Meet Expectations"))))</f>
        <v/>
      </c>
      <c r="L78" s="2" t="n"/>
      <c r="M78" s="4" t="n"/>
      <c r="N78" s="22" t="n"/>
      <c r="O78" s="7">
        <f>IF('Assessment Data'!$A78="","",IF('Assessment Data'!$J78="","Pending",IF('Assessment Data'!$J78&gt;=70,"On Track",IF('Assessment Data'!$J78&gt;=55,"Monitor","Support Required"))))</f>
        <v/>
      </c>
    </row>
    <row r="79">
      <c r="A79" s="2" t="n"/>
      <c r="B79" s="3" t="n"/>
      <c r="C79" s="2" t="n"/>
      <c r="D79" s="2" t="n"/>
      <c r="E79" s="2" t="n"/>
      <c r="F79" s="3" t="n"/>
      <c r="G79" s="2" t="n"/>
      <c r="H79" s="4" t="n"/>
      <c r="I79" s="22" t="n"/>
      <c r="J79" s="23" t="n"/>
      <c r="K79" s="8">
        <f>IF('Assessment Data'!$J79="","",IF('Assessment Data'!$J79&gt;=85,"Exceptional",IF('Assessment Data'!$J79&gt;=70,"Above Expectations",IF('Assessment Data'!$J79&gt;=55,"In Line with Expectations","Yet to Meet Expectations"))))</f>
        <v/>
      </c>
      <c r="L79" s="2" t="n"/>
      <c r="M79" s="4" t="n"/>
      <c r="N79" s="22" t="n"/>
      <c r="O79" s="8">
        <f>IF('Assessment Data'!$A79="","",IF('Assessment Data'!$J79="","Pending",IF('Assessment Data'!$J79&gt;=70,"On Track",IF('Assessment Data'!$J79&gt;=55,"Monitor","Support Required"))))</f>
        <v/>
      </c>
    </row>
    <row r="80">
      <c r="A80" s="2" t="n"/>
      <c r="B80" s="3" t="n"/>
      <c r="C80" s="2" t="n"/>
      <c r="D80" s="2" t="n"/>
      <c r="E80" s="2" t="n"/>
      <c r="F80" s="3" t="n"/>
      <c r="G80" s="2" t="n"/>
      <c r="H80" s="4" t="n"/>
      <c r="I80" s="22" t="n"/>
      <c r="J80" s="23" t="n"/>
      <c r="K80" s="7">
        <f>IF('Assessment Data'!$J80="","",IF('Assessment Data'!$J80&gt;=85,"Exceptional",IF('Assessment Data'!$J80&gt;=70,"Above Expectations",IF('Assessment Data'!$J80&gt;=55,"In Line with Expectations","Yet to Meet Expectations"))))</f>
        <v/>
      </c>
      <c r="L80" s="2" t="n"/>
      <c r="M80" s="4" t="n"/>
      <c r="N80" s="22" t="n"/>
      <c r="O80" s="7">
        <f>IF('Assessment Data'!$A80="","",IF('Assessment Data'!$J80="","Pending",IF('Assessment Data'!$J80&gt;=70,"On Track",IF('Assessment Data'!$J80&gt;=55,"Monitor","Support Required"))))</f>
        <v/>
      </c>
    </row>
    <row r="81">
      <c r="A81" s="2" t="n"/>
      <c r="B81" s="3" t="n"/>
      <c r="C81" s="2" t="n"/>
      <c r="D81" s="2" t="n"/>
      <c r="E81" s="2" t="n"/>
      <c r="F81" s="3" t="n"/>
      <c r="G81" s="2" t="n"/>
      <c r="H81" s="4" t="n"/>
      <c r="I81" s="22" t="n"/>
      <c r="J81" s="23" t="n"/>
      <c r="K81" s="8">
        <f>IF('Assessment Data'!$J81="","",IF('Assessment Data'!$J81&gt;=85,"Exceptional",IF('Assessment Data'!$J81&gt;=70,"Above Expectations",IF('Assessment Data'!$J81&gt;=55,"In Line with Expectations","Yet to Meet Expectations"))))</f>
        <v/>
      </c>
      <c r="L81" s="2" t="n"/>
      <c r="M81" s="4" t="n"/>
      <c r="N81" s="22" t="n"/>
      <c r="O81" s="8">
        <f>IF('Assessment Data'!$A81="","",IF('Assessment Data'!$J81="","Pending",IF('Assessment Data'!$J81&gt;=70,"On Track",IF('Assessment Data'!$J81&gt;=55,"Monitor","Support Required"))))</f>
        <v/>
      </c>
    </row>
    <row r="82">
      <c r="A82" s="2" t="n"/>
      <c r="B82" s="3" t="n"/>
      <c r="C82" s="2" t="n"/>
      <c r="D82" s="2" t="n"/>
      <c r="E82" s="2" t="n"/>
      <c r="F82" s="3" t="n"/>
      <c r="G82" s="2" t="n"/>
      <c r="H82" s="4" t="n"/>
      <c r="I82" s="22" t="n"/>
      <c r="J82" s="23" t="n"/>
      <c r="K82" s="7">
        <f>IF('Assessment Data'!$J82="","",IF('Assessment Data'!$J82&gt;=85,"Exceptional",IF('Assessment Data'!$J82&gt;=70,"Above Expectations",IF('Assessment Data'!$J82&gt;=55,"In Line with Expectations","Yet to Meet Expectations"))))</f>
        <v/>
      </c>
      <c r="L82" s="2" t="n"/>
      <c r="M82" s="4" t="n"/>
      <c r="N82" s="22" t="n"/>
      <c r="O82" s="7">
        <f>IF('Assessment Data'!$A82="","",IF('Assessment Data'!$J82="","Pending",IF('Assessment Data'!$J82&gt;=70,"On Track",IF('Assessment Data'!$J82&gt;=55,"Monitor","Support Required"))))</f>
        <v/>
      </c>
    </row>
    <row r="83">
      <c r="A83" s="2" t="n"/>
      <c r="B83" s="3" t="n"/>
      <c r="C83" s="2" t="n"/>
      <c r="D83" s="2" t="n"/>
      <c r="E83" s="2" t="n"/>
      <c r="F83" s="3" t="n"/>
      <c r="G83" s="2" t="n"/>
      <c r="H83" s="4" t="n"/>
      <c r="I83" s="22" t="n"/>
      <c r="J83" s="23" t="n"/>
      <c r="K83" s="8">
        <f>IF('Assessment Data'!$J83="","",IF('Assessment Data'!$J83&gt;=85,"Exceptional",IF('Assessment Data'!$J83&gt;=70,"Above Expectations",IF('Assessment Data'!$J83&gt;=55,"In Line with Expectations","Yet to Meet Expectations"))))</f>
        <v/>
      </c>
      <c r="L83" s="2" t="n"/>
      <c r="M83" s="4" t="n"/>
      <c r="N83" s="22" t="n"/>
      <c r="O83" s="8">
        <f>IF('Assessment Data'!$A83="","",IF('Assessment Data'!$J83="","Pending",IF('Assessment Data'!$J83&gt;=70,"On Track",IF('Assessment Data'!$J83&gt;=55,"Monitor","Support Required"))))</f>
        <v/>
      </c>
    </row>
    <row r="84">
      <c r="A84" s="2" t="n"/>
      <c r="B84" s="3" t="n"/>
      <c r="C84" s="2" t="n"/>
      <c r="D84" s="2" t="n"/>
      <c r="E84" s="2" t="n"/>
      <c r="F84" s="3" t="n"/>
      <c r="G84" s="2" t="n"/>
      <c r="H84" s="4" t="n"/>
      <c r="I84" s="22" t="n"/>
      <c r="J84" s="23" t="n"/>
      <c r="K84" s="7">
        <f>IF('Assessment Data'!$J84="","",IF('Assessment Data'!$J84&gt;=85,"Exceptional",IF('Assessment Data'!$J84&gt;=70,"Above Expectations",IF('Assessment Data'!$J84&gt;=55,"In Line with Expectations","Yet to Meet Expectations"))))</f>
        <v/>
      </c>
      <c r="L84" s="2" t="n"/>
      <c r="M84" s="4" t="n"/>
      <c r="N84" s="22" t="n"/>
      <c r="O84" s="7">
        <f>IF('Assessment Data'!$A84="","",IF('Assessment Data'!$J84="","Pending",IF('Assessment Data'!$J84&gt;=70,"On Track",IF('Assessment Data'!$J84&gt;=55,"Monitor","Support Required"))))</f>
        <v/>
      </c>
    </row>
    <row r="85">
      <c r="A85" s="2" t="n"/>
      <c r="B85" s="3" t="n"/>
      <c r="C85" s="2" t="n"/>
      <c r="D85" s="2" t="n"/>
      <c r="E85" s="2" t="n"/>
      <c r="F85" s="3" t="n"/>
      <c r="G85" s="2" t="n"/>
      <c r="H85" s="4" t="n"/>
      <c r="I85" s="22" t="n"/>
      <c r="J85" s="23" t="n"/>
      <c r="K85" s="8">
        <f>IF('Assessment Data'!$J85="","",IF('Assessment Data'!$J85&gt;=85,"Exceptional",IF('Assessment Data'!$J85&gt;=70,"Above Expectations",IF('Assessment Data'!$J85&gt;=55,"In Line with Expectations","Yet to Meet Expectations"))))</f>
        <v/>
      </c>
      <c r="L85" s="2" t="n"/>
      <c r="M85" s="4" t="n"/>
      <c r="N85" s="22" t="n"/>
      <c r="O85" s="8">
        <f>IF('Assessment Data'!$A85="","",IF('Assessment Data'!$J85="","Pending",IF('Assessment Data'!$J85&gt;=70,"On Track",IF('Assessment Data'!$J85&gt;=55,"Monitor","Support Required"))))</f>
        <v/>
      </c>
    </row>
    <row r="86">
      <c r="A86" s="2" t="n"/>
      <c r="B86" s="3" t="n"/>
      <c r="C86" s="2" t="n"/>
      <c r="D86" s="2" t="n"/>
      <c r="E86" s="2" t="n"/>
      <c r="F86" s="3" t="n"/>
      <c r="G86" s="2" t="n"/>
      <c r="H86" s="4" t="n"/>
      <c r="I86" s="22" t="n"/>
      <c r="J86" s="23" t="n"/>
      <c r="K86" s="7">
        <f>IF('Assessment Data'!$J86="","",IF('Assessment Data'!$J86&gt;=85,"Exceptional",IF('Assessment Data'!$J86&gt;=70,"Above Expectations",IF('Assessment Data'!$J86&gt;=55,"In Line with Expectations","Yet to Meet Expectations"))))</f>
        <v/>
      </c>
      <c r="L86" s="2" t="n"/>
      <c r="M86" s="4" t="n"/>
      <c r="N86" s="22" t="n"/>
      <c r="O86" s="7">
        <f>IF('Assessment Data'!$A86="","",IF('Assessment Data'!$J86="","Pending",IF('Assessment Data'!$J86&gt;=70,"On Track",IF('Assessment Data'!$J86&gt;=55,"Monitor","Support Required"))))</f>
        <v/>
      </c>
    </row>
    <row r="87">
      <c r="A87" s="2" t="n"/>
      <c r="B87" s="3" t="n"/>
      <c r="C87" s="2" t="n"/>
      <c r="D87" s="2" t="n"/>
      <c r="E87" s="2" t="n"/>
      <c r="F87" s="3" t="n"/>
      <c r="G87" s="2" t="n"/>
      <c r="H87" s="4" t="n"/>
      <c r="I87" s="22" t="n"/>
      <c r="J87" s="23" t="n"/>
      <c r="K87" s="8">
        <f>IF('Assessment Data'!$J87="","",IF('Assessment Data'!$J87&gt;=85,"Exceptional",IF('Assessment Data'!$J87&gt;=70,"Above Expectations",IF('Assessment Data'!$J87&gt;=55,"In Line with Expectations","Yet to Meet Expectations"))))</f>
        <v/>
      </c>
      <c r="L87" s="2" t="n"/>
      <c r="M87" s="4" t="n"/>
      <c r="N87" s="22" t="n"/>
      <c r="O87" s="8">
        <f>IF('Assessment Data'!$A87="","",IF('Assessment Data'!$J87="","Pending",IF('Assessment Data'!$J87&gt;=70,"On Track",IF('Assessment Data'!$J87&gt;=55,"Monitor","Support Required"))))</f>
        <v/>
      </c>
    </row>
    <row r="88">
      <c r="A88" s="2" t="n"/>
      <c r="B88" s="3" t="n"/>
      <c r="C88" s="2" t="n"/>
      <c r="D88" s="2" t="n"/>
      <c r="E88" s="2" t="n"/>
      <c r="F88" s="3" t="n"/>
      <c r="G88" s="2" t="n"/>
      <c r="H88" s="4" t="n"/>
      <c r="I88" s="22" t="n"/>
      <c r="J88" s="23" t="n"/>
      <c r="K88" s="7">
        <f>IF('Assessment Data'!$J88="","",IF('Assessment Data'!$J88&gt;=85,"Exceptional",IF('Assessment Data'!$J88&gt;=70,"Above Expectations",IF('Assessment Data'!$J88&gt;=55,"In Line with Expectations","Yet to Meet Expectations"))))</f>
        <v/>
      </c>
      <c r="L88" s="2" t="n"/>
      <c r="M88" s="4" t="n"/>
      <c r="N88" s="22" t="n"/>
      <c r="O88" s="7">
        <f>IF('Assessment Data'!$A88="","",IF('Assessment Data'!$J88="","Pending",IF('Assessment Data'!$J88&gt;=70,"On Track",IF('Assessment Data'!$J88&gt;=55,"Monitor","Support Required"))))</f>
        <v/>
      </c>
    </row>
    <row r="89">
      <c r="A89" s="2" t="n"/>
      <c r="B89" s="3" t="n"/>
      <c r="C89" s="2" t="n"/>
      <c r="D89" s="2" t="n"/>
      <c r="E89" s="2" t="n"/>
      <c r="F89" s="3" t="n"/>
      <c r="G89" s="2" t="n"/>
      <c r="H89" s="4" t="n"/>
      <c r="I89" s="22" t="n"/>
      <c r="J89" s="23" t="n"/>
      <c r="K89" s="8">
        <f>IF('Assessment Data'!$J89="","",IF('Assessment Data'!$J89&gt;=85,"Exceptional",IF('Assessment Data'!$J89&gt;=70,"Above Expectations",IF('Assessment Data'!$J89&gt;=55,"In Line with Expectations","Yet to Meet Expectations"))))</f>
        <v/>
      </c>
      <c r="L89" s="2" t="n"/>
      <c r="M89" s="4" t="n"/>
      <c r="N89" s="22" t="n"/>
      <c r="O89" s="8">
        <f>IF('Assessment Data'!$A89="","",IF('Assessment Data'!$J89="","Pending",IF('Assessment Data'!$J89&gt;=70,"On Track",IF('Assessment Data'!$J89&gt;=55,"Monitor","Support Required"))))</f>
        <v/>
      </c>
    </row>
    <row r="90">
      <c r="A90" s="2" t="n"/>
      <c r="B90" s="3" t="n"/>
      <c r="C90" s="2" t="n"/>
      <c r="D90" s="2" t="n"/>
      <c r="E90" s="2" t="n"/>
      <c r="F90" s="3" t="n"/>
      <c r="G90" s="2" t="n"/>
      <c r="H90" s="4" t="n"/>
      <c r="I90" s="22" t="n"/>
      <c r="J90" s="23" t="n"/>
      <c r="K90" s="7">
        <f>IF('Assessment Data'!$J90="","",IF('Assessment Data'!$J90&gt;=85,"Exceptional",IF('Assessment Data'!$J90&gt;=70,"Above Expectations",IF('Assessment Data'!$J90&gt;=55,"In Line with Expectations","Yet to Meet Expectations"))))</f>
        <v/>
      </c>
      <c r="L90" s="2" t="n"/>
      <c r="M90" s="4" t="n"/>
      <c r="N90" s="22" t="n"/>
      <c r="O90" s="7">
        <f>IF('Assessment Data'!$A90="","",IF('Assessment Data'!$J90="","Pending",IF('Assessment Data'!$J90&gt;=70,"On Track",IF('Assessment Data'!$J90&gt;=55,"Monitor","Support Required"))))</f>
        <v/>
      </c>
    </row>
    <row r="91">
      <c r="A91" s="2" t="n"/>
      <c r="B91" s="3" t="n"/>
      <c r="C91" s="2" t="n"/>
      <c r="D91" s="2" t="n"/>
      <c r="E91" s="2" t="n"/>
      <c r="F91" s="3" t="n"/>
      <c r="G91" s="2" t="n"/>
      <c r="H91" s="4" t="n"/>
      <c r="I91" s="22" t="n"/>
      <c r="J91" s="23" t="n"/>
      <c r="K91" s="8">
        <f>IF('Assessment Data'!$J91="","",IF('Assessment Data'!$J91&gt;=85,"Exceptional",IF('Assessment Data'!$J91&gt;=70,"Above Expectations",IF('Assessment Data'!$J91&gt;=55,"In Line with Expectations","Yet to Meet Expectations"))))</f>
        <v/>
      </c>
      <c r="L91" s="2" t="n"/>
      <c r="M91" s="4" t="n"/>
      <c r="N91" s="22" t="n"/>
      <c r="O91" s="8">
        <f>IF('Assessment Data'!$A91="","",IF('Assessment Data'!$J91="","Pending",IF('Assessment Data'!$J91&gt;=70,"On Track",IF('Assessment Data'!$J91&gt;=55,"Monitor","Support Required"))))</f>
        <v/>
      </c>
    </row>
    <row r="92">
      <c r="A92" s="2" t="n"/>
      <c r="B92" s="3" t="n"/>
      <c r="C92" s="2" t="n"/>
      <c r="D92" s="2" t="n"/>
      <c r="E92" s="2" t="n"/>
      <c r="F92" s="3" t="n"/>
      <c r="G92" s="2" t="n"/>
      <c r="H92" s="4" t="n"/>
      <c r="I92" s="22" t="n"/>
      <c r="J92" s="23" t="n"/>
      <c r="K92" s="7">
        <f>IF('Assessment Data'!$J92="","",IF('Assessment Data'!$J92&gt;=85,"Exceptional",IF('Assessment Data'!$J92&gt;=70,"Above Expectations",IF('Assessment Data'!$J92&gt;=55,"In Line with Expectations","Yet to Meet Expectations"))))</f>
        <v/>
      </c>
      <c r="L92" s="2" t="n"/>
      <c r="M92" s="4" t="n"/>
      <c r="N92" s="22" t="n"/>
      <c r="O92" s="7">
        <f>IF('Assessment Data'!$A92="","",IF('Assessment Data'!$J92="","Pending",IF('Assessment Data'!$J92&gt;=70,"On Track",IF('Assessment Data'!$J92&gt;=55,"Monitor","Support Required"))))</f>
        <v/>
      </c>
    </row>
    <row r="93">
      <c r="A93" s="2" t="n"/>
      <c r="B93" s="3" t="n"/>
      <c r="C93" s="2" t="n"/>
      <c r="D93" s="2" t="n"/>
      <c r="E93" s="2" t="n"/>
      <c r="F93" s="3" t="n"/>
      <c r="G93" s="2" t="n"/>
      <c r="H93" s="4" t="n"/>
      <c r="I93" s="22" t="n"/>
      <c r="J93" s="23" t="n"/>
      <c r="K93" s="8">
        <f>IF('Assessment Data'!$J93="","",IF('Assessment Data'!$J93&gt;=85,"Exceptional",IF('Assessment Data'!$J93&gt;=70,"Above Expectations",IF('Assessment Data'!$J93&gt;=55,"In Line with Expectations","Yet to Meet Expectations"))))</f>
        <v/>
      </c>
      <c r="L93" s="2" t="n"/>
      <c r="M93" s="4" t="n"/>
      <c r="N93" s="22" t="n"/>
      <c r="O93" s="8">
        <f>IF('Assessment Data'!$A93="","",IF('Assessment Data'!$J93="","Pending",IF('Assessment Data'!$J93&gt;=70,"On Track",IF('Assessment Data'!$J93&gt;=55,"Monitor","Support Required"))))</f>
        <v/>
      </c>
    </row>
    <row r="94">
      <c r="A94" s="2" t="n"/>
      <c r="B94" s="3" t="n"/>
      <c r="C94" s="2" t="n"/>
      <c r="D94" s="2" t="n"/>
      <c r="E94" s="2" t="n"/>
      <c r="F94" s="3" t="n"/>
      <c r="G94" s="2" t="n"/>
      <c r="H94" s="4" t="n"/>
      <c r="I94" s="22" t="n"/>
      <c r="J94" s="23" t="n"/>
      <c r="K94" s="7">
        <f>IF('Assessment Data'!$J94="","",IF('Assessment Data'!$J94&gt;=85,"Exceptional",IF('Assessment Data'!$J94&gt;=70,"Above Expectations",IF('Assessment Data'!$J94&gt;=55,"In Line with Expectations","Yet to Meet Expectations"))))</f>
        <v/>
      </c>
      <c r="L94" s="2" t="n"/>
      <c r="M94" s="4" t="n"/>
      <c r="N94" s="22" t="n"/>
      <c r="O94" s="7">
        <f>IF('Assessment Data'!$A94="","",IF('Assessment Data'!$J94="","Pending",IF('Assessment Data'!$J94&gt;=70,"On Track",IF('Assessment Data'!$J94&gt;=55,"Monitor","Support Required"))))</f>
        <v/>
      </c>
    </row>
    <row r="95">
      <c r="A95" s="2" t="n"/>
      <c r="B95" s="3" t="n"/>
      <c r="C95" s="2" t="n"/>
      <c r="D95" s="2" t="n"/>
      <c r="E95" s="2" t="n"/>
      <c r="F95" s="3" t="n"/>
      <c r="G95" s="2" t="n"/>
      <c r="H95" s="4" t="n"/>
      <c r="I95" s="22" t="n"/>
      <c r="J95" s="23" t="n"/>
      <c r="K95" s="8">
        <f>IF('Assessment Data'!$J95="","",IF('Assessment Data'!$J95&gt;=85,"Exceptional",IF('Assessment Data'!$J95&gt;=70,"Above Expectations",IF('Assessment Data'!$J95&gt;=55,"In Line with Expectations","Yet to Meet Expectations"))))</f>
        <v/>
      </c>
      <c r="L95" s="2" t="n"/>
      <c r="M95" s="4" t="n"/>
      <c r="N95" s="22" t="n"/>
      <c r="O95" s="8">
        <f>IF('Assessment Data'!$A95="","",IF('Assessment Data'!$J95="","Pending",IF('Assessment Data'!$J95&gt;=70,"On Track",IF('Assessment Data'!$J95&gt;=55,"Monitor","Support Required"))))</f>
        <v/>
      </c>
    </row>
    <row r="96">
      <c r="A96" s="2" t="n"/>
      <c r="B96" s="3" t="n"/>
      <c r="C96" s="2" t="n"/>
      <c r="D96" s="2" t="n"/>
      <c r="E96" s="2" t="n"/>
      <c r="F96" s="3" t="n"/>
      <c r="G96" s="2" t="n"/>
      <c r="H96" s="4" t="n"/>
      <c r="I96" s="22" t="n"/>
      <c r="J96" s="23" t="n"/>
      <c r="K96" s="7">
        <f>IF('Assessment Data'!$J96="","",IF('Assessment Data'!$J96&gt;=85,"Exceptional",IF('Assessment Data'!$J96&gt;=70,"Above Expectations",IF('Assessment Data'!$J96&gt;=55,"In Line with Expectations","Yet to Meet Expectations"))))</f>
        <v/>
      </c>
      <c r="L96" s="2" t="n"/>
      <c r="M96" s="4" t="n"/>
      <c r="N96" s="22" t="n"/>
      <c r="O96" s="7">
        <f>IF('Assessment Data'!$A96="","",IF('Assessment Data'!$J96="","Pending",IF('Assessment Data'!$J96&gt;=70,"On Track",IF('Assessment Data'!$J96&gt;=55,"Monitor","Support Required"))))</f>
        <v/>
      </c>
    </row>
    <row r="97">
      <c r="A97" s="2" t="n"/>
      <c r="B97" s="3" t="n"/>
      <c r="C97" s="2" t="n"/>
      <c r="D97" s="2" t="n"/>
      <c r="E97" s="2" t="n"/>
      <c r="F97" s="3" t="n"/>
      <c r="G97" s="2" t="n"/>
      <c r="H97" s="4" t="n"/>
      <c r="I97" s="22" t="n"/>
      <c r="J97" s="23" t="n"/>
      <c r="K97" s="8">
        <f>IF('Assessment Data'!$J97="","",IF('Assessment Data'!$J97&gt;=85,"Exceptional",IF('Assessment Data'!$J97&gt;=70,"Above Expectations",IF('Assessment Data'!$J97&gt;=55,"In Line with Expectations","Yet to Meet Expectations"))))</f>
        <v/>
      </c>
      <c r="L97" s="2" t="n"/>
      <c r="M97" s="4" t="n"/>
      <c r="N97" s="22" t="n"/>
      <c r="O97" s="8">
        <f>IF('Assessment Data'!$A97="","",IF('Assessment Data'!$J97="","Pending",IF('Assessment Data'!$J97&gt;=70,"On Track",IF('Assessment Data'!$J97&gt;=55,"Monitor","Support Required"))))</f>
        <v/>
      </c>
    </row>
    <row r="98">
      <c r="A98" s="2" t="n"/>
      <c r="B98" s="3" t="n"/>
      <c r="C98" s="2" t="n"/>
      <c r="D98" s="2" t="n"/>
      <c r="E98" s="2" t="n"/>
      <c r="F98" s="3" t="n"/>
      <c r="G98" s="2" t="n"/>
      <c r="H98" s="4" t="n"/>
      <c r="I98" s="22" t="n"/>
      <c r="J98" s="23" t="n"/>
      <c r="K98" s="7">
        <f>IF('Assessment Data'!$J98="","",IF('Assessment Data'!$J98&gt;=85,"Exceptional",IF('Assessment Data'!$J98&gt;=70,"Above Expectations",IF('Assessment Data'!$J98&gt;=55,"In Line with Expectations","Yet to Meet Expectations"))))</f>
        <v/>
      </c>
      <c r="L98" s="2" t="n"/>
      <c r="M98" s="4" t="n"/>
      <c r="N98" s="22" t="n"/>
      <c r="O98" s="7">
        <f>IF('Assessment Data'!$A98="","",IF('Assessment Data'!$J98="","Pending",IF('Assessment Data'!$J98&gt;=70,"On Track",IF('Assessment Data'!$J98&gt;=55,"Monitor","Support Required"))))</f>
        <v/>
      </c>
    </row>
    <row r="99">
      <c r="A99" s="2" t="n"/>
      <c r="B99" s="3" t="n"/>
      <c r="C99" s="2" t="n"/>
      <c r="D99" s="2" t="n"/>
      <c r="E99" s="2" t="n"/>
      <c r="F99" s="3" t="n"/>
      <c r="G99" s="2" t="n"/>
      <c r="H99" s="4" t="n"/>
      <c r="I99" s="22" t="n"/>
      <c r="J99" s="23" t="n"/>
      <c r="K99" s="8">
        <f>IF('Assessment Data'!$J99="","",IF('Assessment Data'!$J99&gt;=85,"Exceptional",IF('Assessment Data'!$J99&gt;=70,"Above Expectations",IF('Assessment Data'!$J99&gt;=55,"In Line with Expectations","Yet to Meet Expectations"))))</f>
        <v/>
      </c>
      <c r="L99" s="2" t="n"/>
      <c r="M99" s="4" t="n"/>
      <c r="N99" s="22" t="n"/>
      <c r="O99" s="8">
        <f>IF('Assessment Data'!$A99="","",IF('Assessment Data'!$J99="","Pending",IF('Assessment Data'!$J99&gt;=70,"On Track",IF('Assessment Data'!$J99&gt;=55,"Monitor","Support Required"))))</f>
        <v/>
      </c>
    </row>
    <row r="100">
      <c r="A100" s="2" t="n"/>
      <c r="B100" s="3" t="n"/>
      <c r="C100" s="2" t="n"/>
      <c r="D100" s="2" t="n"/>
      <c r="E100" s="2" t="n"/>
      <c r="F100" s="3" t="n"/>
      <c r="G100" s="2" t="n"/>
      <c r="H100" s="4" t="n"/>
      <c r="I100" s="22" t="n"/>
      <c r="J100" s="23" t="n"/>
      <c r="K100" s="7">
        <f>IF('Assessment Data'!$J100="","",IF('Assessment Data'!$J100&gt;=85,"Exceptional",IF('Assessment Data'!$J100&gt;=70,"Above Expectations",IF('Assessment Data'!$J100&gt;=55,"In Line with Expectations","Yet to Meet Expectations"))))</f>
        <v/>
      </c>
      <c r="L100" s="2" t="n"/>
      <c r="M100" s="4" t="n"/>
      <c r="N100" s="22" t="n"/>
      <c r="O100" s="7">
        <f>IF('Assessment Data'!$A100="","",IF('Assessment Data'!$J100="","Pending",IF('Assessment Data'!$J100&gt;=70,"On Track",IF('Assessment Data'!$J100&gt;=55,"Monitor","Support Required"))))</f>
        <v/>
      </c>
    </row>
    <row r="101">
      <c r="A101" s="2" t="n"/>
      <c r="B101" s="3" t="n"/>
      <c r="C101" s="2" t="n"/>
      <c r="D101" s="2" t="n"/>
      <c r="E101" s="2" t="n"/>
      <c r="F101" s="3" t="n"/>
      <c r="G101" s="2" t="n"/>
      <c r="H101" s="4" t="n"/>
      <c r="I101" s="22" t="n"/>
      <c r="J101" s="23" t="n"/>
      <c r="K101" s="8">
        <f>IF('Assessment Data'!$J101="","",IF('Assessment Data'!$J101&gt;=85,"Exceptional",IF('Assessment Data'!$J101&gt;=70,"Above Expectations",IF('Assessment Data'!$J101&gt;=55,"In Line with Expectations","Yet to Meet Expectations"))))</f>
        <v/>
      </c>
      <c r="L101" s="2" t="n"/>
      <c r="M101" s="4" t="n"/>
      <c r="N101" s="22" t="n"/>
      <c r="O101" s="8">
        <f>IF('Assessment Data'!$A101="","",IF('Assessment Data'!$J101="","Pending",IF('Assessment Data'!$J101&gt;=70,"On Track",IF('Assessment Data'!$J101&gt;=55,"Monitor","Support Required"))))</f>
        <v/>
      </c>
    </row>
  </sheetData>
  <autoFilter ref="A1:O101"/>
  <conditionalFormatting sqref="J2:J101">
    <cfRule type="cellIs" priority="1" operator="lessThan" dxfId="0">
      <formula>55</formula>
    </cfRule>
    <cfRule type="cellIs" priority="2" operator="greaterThanOrEqual" dxfId="1">
      <formula>85</formula>
    </cfRule>
  </conditionalFormatting>
  <conditionalFormatting sqref="O2:O101">
    <cfRule type="expression" priority="3" dxfId="2">
      <formula>$O2="On Track"</formula>
    </cfRule>
    <cfRule type="expression" priority="4" dxfId="3">
      <formula>$O2="Monitor"</formula>
    </cfRule>
    <cfRule type="expression" priority="5" dxfId="4">
      <formula>$O2="Support Required"</formula>
    </cfRule>
  </conditionalFormatting>
  <dataValidations count="5">
    <dataValidation sqref="C2:C101" showErrorMessage="1" showInputMessage="1" allowBlank="1" type="list">
      <formula1>"1st Year,2nd Year,3rd Year"</formula1>
    </dataValidation>
    <dataValidation sqref="E2:E101" showErrorMessage="1" showInputMessage="1" allowBlank="1" type="list">
      <formula1>='Lists &amp; Instructions'!$A$17:$A$25</formula1>
    </dataValidation>
    <dataValidation sqref="G2:G101" showErrorMessage="1" showInputMessage="1" allowBlank="1" type="list">
      <formula1>"Class Test,Project,Practical Task,CBA1,CBA2,House Exam"</formula1>
    </dataValidation>
    <dataValidation sqref="L2:L101" showErrorMessage="1" showInputMessage="1" allowBlank="1" type="list">
      <formula1>"Not Applicable,Planned,Completed,SLAR Discussed"</formula1>
    </dataValidation>
    <dataValidation sqref="J2:J101" showErrorMessage="1" showInputMessage="1" allowBlank="1" type="decimal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5" customWidth="1" min="3" max="3"/>
    <col width="23" customWidth="1" min="4" max="4"/>
    <col width="16" customWidth="1" min="5" max="5"/>
    <col width="15" customWidth="1" min="6" max="6"/>
    <col width="4" customWidth="1" min="7" max="7"/>
    <col width="29" customWidth="1" min="8" max="8"/>
    <col width="18" customWidth="1" min="9" max="9"/>
  </cols>
  <sheetData>
    <row r="1" ht="30" customHeight="1">
      <c r="A1" s="9" t="inlineStr">
        <is>
          <t>Junior Cycle Assessment Tracker — Summary Dashboard</t>
        </is>
      </c>
    </row>
    <row r="2"/>
    <row r="3">
      <c r="A3" s="10" t="inlineStr">
        <is>
          <t>Total Assessments</t>
        </is>
      </c>
      <c r="B3" s="11">
        <f>COUNTA('Assessment Data'!$A$2:$A$101)</f>
        <v/>
      </c>
      <c r="D3" s="10" t="inlineStr">
        <is>
          <t>CBA Completion Rate</t>
        </is>
      </c>
      <c r="E3" s="24">
        <f>IFERROR(COUNTIF('Assessment Data'!$L$2:$L$101,"Completed")/COUNTIF('Assessment Data'!$G$2:$G$101,"CBA*"),0)</f>
        <v/>
      </c>
    </row>
    <row r="4"/>
    <row r="5">
      <c r="A5" s="10" t="inlineStr">
        <is>
          <t>Average Score</t>
        </is>
      </c>
      <c r="B5" s="25">
        <f>IFERROR(AVERAGE('Assessment Data'!$J$2:$J$101),0)</f>
        <v/>
      </c>
      <c r="D5" s="10" t="inlineStr">
        <is>
          <t>Total Recorded Score Points</t>
        </is>
      </c>
      <c r="E5" s="26">
        <f>SUM('Assessment Data'!$J$2:$J$101)</f>
        <v/>
      </c>
    </row>
    <row r="6"/>
    <row r="7">
      <c r="A7" s="10" t="inlineStr">
        <is>
          <t>Assessments On Track</t>
        </is>
      </c>
      <c r="B7" s="11">
        <f>COUNTIF('Assessment Data'!$O$2:$O$101,"On Track")</f>
        <v/>
      </c>
      <c r="D7" s="10" t="inlineStr">
        <is>
          <t>Support Required</t>
        </is>
      </c>
      <c r="E7" s="11">
        <f>COUNTIF('Assessment Data'!$O$2:$O$101,"Support Required")</f>
        <v/>
      </c>
    </row>
    <row r="8"/>
    <row r="9">
      <c r="A9" s="10" t="inlineStr">
        <is>
          <t>Meeting or Exceeding Expectations</t>
        </is>
      </c>
      <c r="B9" s="24">
        <f>IFERROR(COUNTIFS('Assessment Data'!$K$2:$K$101,"&lt;&gt;Yet to Meet Expectations",'Assessment Data'!$J$2:$J$101,"&gt;=0")/COUNT('Assessment Data'!$J$2:$J$101),0)</f>
        <v/>
      </c>
      <c r="D9" s="10" t="inlineStr">
        <is>
          <t>CBA Records</t>
        </is>
      </c>
      <c r="E9" s="11">
        <f>COUNTIF('Assessment Data'!$G$2:$G$101,"CBA*")</f>
        <v/>
      </c>
    </row>
    <row r="10"/>
    <row r="11"/>
    <row r="12">
      <c r="A12" s="15" t="inlineStr">
        <is>
          <t>Subject Summary</t>
        </is>
      </c>
      <c r="H12" s="15" t="inlineStr">
        <is>
          <t>Descriptor Distribution</t>
        </is>
      </c>
    </row>
    <row r="13">
      <c r="A13" s="1" t="inlineStr">
        <is>
          <t>Subject</t>
        </is>
      </c>
      <c r="B13" s="1" t="inlineStr">
        <is>
          <t>Number of Assessments</t>
        </is>
      </c>
      <c r="C13" s="1" t="inlineStr">
        <is>
          <t>Average Score</t>
        </is>
      </c>
      <c r="D13" s="1" t="inlineStr">
        <is>
          <t>Highest Score</t>
        </is>
      </c>
      <c r="E13" s="1" t="inlineStr">
        <is>
          <t>Number Requiring Support</t>
        </is>
      </c>
      <c r="F13" s="1" t="inlineStr">
        <is>
          <t>Subject Target</t>
        </is>
      </c>
      <c r="H13" s="1" t="inlineStr">
        <is>
          <t>Descriptor</t>
        </is>
      </c>
      <c r="I13" s="1" t="inlineStr">
        <is>
          <t>Assessment Count</t>
        </is>
      </c>
    </row>
    <row r="14">
      <c r="A14" s="16" t="inlineStr">
        <is>
          <t>English</t>
        </is>
      </c>
      <c r="B14" s="7">
        <f>COUNTIF('Assessment Data'!$E$2:$E$101,'Summary Dashboard'!$A14)</f>
        <v/>
      </c>
      <c r="C14" s="27">
        <f>IFERROR(SUMIF('Assessment Data'!$E$2:$E$101,'Summary Dashboard'!$A14,'Assessment Data'!$J$2:$J$101)/COUNTIF('Assessment Data'!$E$2:$E$101,'Summary Dashboard'!$A14),0)</f>
        <v/>
      </c>
      <c r="D14" s="27">
        <f>IF('Summary Dashboard'!$B14=0,0,MAX(IF('Assessment Data'!$E$2:$E$101='Summary Dashboard'!$A14,'Assessment Data'!$J$2:$J$101,0)))</f>
        <v/>
      </c>
      <c r="E14" s="7">
        <f>COUNTIFS('Assessment Data'!$E$2:$E$101,'Summary Dashboard'!$A14,'Assessment Data'!$O$2:$O$101,"Support Required")</f>
        <v/>
      </c>
      <c r="F14" s="27">
        <f>IFERROR(VLOOKUP('Summary Dashboard'!$A14,'Lists &amp; Instructions'!$A$17:$B$25,2,FALSE),0)</f>
        <v/>
      </c>
      <c r="H14" s="16" t="inlineStr">
        <is>
          <t>Exceptional</t>
        </is>
      </c>
      <c r="I14" s="7">
        <f>COUNTIF('Assessment Data'!$K$2:$K$101,'Summary Dashboard'!$H14)</f>
        <v/>
      </c>
    </row>
    <row r="15">
      <c r="A15" s="18" t="inlineStr">
        <is>
          <t>Mathematics</t>
        </is>
      </c>
      <c r="B15" s="8">
        <f>COUNTIF('Assessment Data'!$E$2:$E$101,'Summary Dashboard'!$A15)</f>
        <v/>
      </c>
      <c r="C15" s="28">
        <f>IFERROR(SUMIF('Assessment Data'!$E$2:$E$101,'Summary Dashboard'!$A15,'Assessment Data'!$J$2:$J$101)/COUNTIF('Assessment Data'!$E$2:$E$101,'Summary Dashboard'!$A15),0)</f>
        <v/>
      </c>
      <c r="D15" s="28">
        <f>IF('Summary Dashboard'!$B15=0,0,MAX(IF('Assessment Data'!$E$2:$E$101='Summary Dashboard'!$A15,'Assessment Data'!$J$2:$J$101,0)))</f>
        <v/>
      </c>
      <c r="E15" s="8">
        <f>COUNTIFS('Assessment Data'!$E$2:$E$101,'Summary Dashboard'!$A15,'Assessment Data'!$O$2:$O$101,"Support Required")</f>
        <v/>
      </c>
      <c r="F15" s="28">
        <f>IFERROR(VLOOKUP('Summary Dashboard'!$A15,'Lists &amp; Instructions'!$A$17:$B$25,2,FALSE),0)</f>
        <v/>
      </c>
      <c r="H15" s="18" t="inlineStr">
        <is>
          <t>Above Expectations</t>
        </is>
      </c>
      <c r="I15" s="8">
        <f>COUNTIF('Assessment Data'!$K$2:$K$101,'Summary Dashboard'!$H15)</f>
        <v/>
      </c>
    </row>
    <row r="16">
      <c r="A16" s="16" t="inlineStr">
        <is>
          <t>Science</t>
        </is>
      </c>
      <c r="B16" s="7">
        <f>COUNTIF('Assessment Data'!$E$2:$E$101,'Summary Dashboard'!$A16)</f>
        <v/>
      </c>
      <c r="C16" s="27">
        <f>IFERROR(SUMIF('Assessment Data'!$E$2:$E$101,'Summary Dashboard'!$A16,'Assessment Data'!$J$2:$J$101)/COUNTIF('Assessment Data'!$E$2:$E$101,'Summary Dashboard'!$A16),0)</f>
        <v/>
      </c>
      <c r="D16" s="27">
        <f>IF('Summary Dashboard'!$B16=0,0,MAX(IF('Assessment Data'!$E$2:$E$101='Summary Dashboard'!$A16,'Assessment Data'!$J$2:$J$101,0)))</f>
        <v/>
      </c>
      <c r="E16" s="7">
        <f>COUNTIFS('Assessment Data'!$E$2:$E$101,'Summary Dashboard'!$A16,'Assessment Data'!$O$2:$O$101,"Support Required")</f>
        <v/>
      </c>
      <c r="F16" s="27">
        <f>IFERROR(VLOOKUP('Summary Dashboard'!$A16,'Lists &amp; Instructions'!$A$17:$B$25,2,FALSE),0)</f>
        <v/>
      </c>
      <c r="H16" s="16" t="inlineStr">
        <is>
          <t>In Line with Expectations</t>
        </is>
      </c>
      <c r="I16" s="7">
        <f>COUNTIF('Assessment Data'!$K$2:$K$101,'Summary Dashboard'!$H16)</f>
        <v/>
      </c>
    </row>
    <row r="17">
      <c r="A17" s="18" t="inlineStr">
        <is>
          <t>Business Studies</t>
        </is>
      </c>
      <c r="B17" s="8">
        <f>COUNTIF('Assessment Data'!$E$2:$E$101,'Summary Dashboard'!$A17)</f>
        <v/>
      </c>
      <c r="C17" s="28">
        <f>IFERROR(SUMIF('Assessment Data'!$E$2:$E$101,'Summary Dashboard'!$A17,'Assessment Data'!$J$2:$J$101)/COUNTIF('Assessment Data'!$E$2:$E$101,'Summary Dashboard'!$A17),0)</f>
        <v/>
      </c>
      <c r="D17" s="28">
        <f>IF('Summary Dashboard'!$B17=0,0,MAX(IF('Assessment Data'!$E$2:$E$101='Summary Dashboard'!$A17,'Assessment Data'!$J$2:$J$101,0)))</f>
        <v/>
      </c>
      <c r="E17" s="8">
        <f>COUNTIFS('Assessment Data'!$E$2:$E$101,'Summary Dashboard'!$A17,'Assessment Data'!$O$2:$O$101,"Support Required")</f>
        <v/>
      </c>
      <c r="F17" s="28">
        <f>IFERROR(VLOOKUP('Summary Dashboard'!$A17,'Lists &amp; Instructions'!$A$17:$B$25,2,FALSE),0)</f>
        <v/>
      </c>
      <c r="H17" s="18" t="inlineStr">
        <is>
          <t>Yet to Meet Expectations</t>
        </is>
      </c>
      <c r="I17" s="8">
        <f>COUNTIF('Assessment Data'!$K$2:$K$101,'Summary Dashboard'!$H17)</f>
        <v/>
      </c>
    </row>
    <row r="18">
      <c r="A18" s="16" t="inlineStr">
        <is>
          <t>Irish</t>
        </is>
      </c>
      <c r="B18" s="7">
        <f>COUNTIF('Assessment Data'!$E$2:$E$101,'Summary Dashboard'!$A18)</f>
        <v/>
      </c>
      <c r="C18" s="27">
        <f>IFERROR(SUMIF('Assessment Data'!$E$2:$E$101,'Summary Dashboard'!$A18,'Assessment Data'!$J$2:$J$101)/COUNTIF('Assessment Data'!$E$2:$E$101,'Summary Dashboard'!$A18),0)</f>
        <v/>
      </c>
      <c r="D18" s="27">
        <f>IF('Summary Dashboard'!$B18=0,0,MAX(IF('Assessment Data'!$E$2:$E$101='Summary Dashboard'!$A18,'Assessment Data'!$J$2:$J$101,0)))</f>
        <v/>
      </c>
      <c r="E18" s="7">
        <f>COUNTIFS('Assessment Data'!$E$2:$E$101,'Summary Dashboard'!$A18,'Assessment Data'!$O$2:$O$101,"Support Required")</f>
        <v/>
      </c>
      <c r="F18" s="27">
        <f>IFERROR(VLOOKUP('Summary Dashboard'!$A18,'Lists &amp; Instructions'!$A$17:$B$25,2,FALSE),0)</f>
        <v/>
      </c>
    </row>
    <row r="19">
      <c r="A19" s="18" t="inlineStr">
        <is>
          <t>History</t>
        </is>
      </c>
      <c r="B19" s="8">
        <f>COUNTIF('Assessment Data'!$E$2:$E$101,'Summary Dashboard'!$A19)</f>
        <v/>
      </c>
      <c r="C19" s="28">
        <f>IFERROR(SUMIF('Assessment Data'!$E$2:$E$101,'Summary Dashboard'!$A19,'Assessment Data'!$J$2:$J$101)/COUNTIF('Assessment Data'!$E$2:$E$101,'Summary Dashboard'!$A19),0)</f>
        <v/>
      </c>
      <c r="D19" s="28">
        <f>IF('Summary Dashboard'!$B19=0,0,MAX(IF('Assessment Data'!$E$2:$E$101='Summary Dashboard'!$A19,'Assessment Data'!$J$2:$J$101,0)))</f>
        <v/>
      </c>
      <c r="E19" s="8">
        <f>COUNTIFS('Assessment Data'!$E$2:$E$101,'Summary Dashboard'!$A19,'Assessment Data'!$O$2:$O$101,"Support Required")</f>
        <v/>
      </c>
      <c r="F19" s="28">
        <f>IFERROR(VLOOKUP('Summary Dashboard'!$A19,'Lists &amp; Instructions'!$A$17:$B$25,2,FALSE),0)</f>
        <v/>
      </c>
    </row>
    <row r="20">
      <c r="A20" s="16" t="inlineStr">
        <is>
          <t>Geography</t>
        </is>
      </c>
      <c r="B20" s="7">
        <f>COUNTIF('Assessment Data'!$E$2:$E$101,'Summary Dashboard'!$A20)</f>
        <v/>
      </c>
      <c r="C20" s="27">
        <f>IFERROR(SUMIF('Assessment Data'!$E$2:$E$101,'Summary Dashboard'!$A20,'Assessment Data'!$J$2:$J$101)/COUNTIF('Assessment Data'!$E$2:$E$101,'Summary Dashboard'!$A20),0)</f>
        <v/>
      </c>
      <c r="D20" s="27">
        <f>IF('Summary Dashboard'!$B20=0,0,MAX(IF('Assessment Data'!$E$2:$E$101='Summary Dashboard'!$A20,'Assessment Data'!$J$2:$J$101,0)))</f>
        <v/>
      </c>
      <c r="E20" s="7">
        <f>COUNTIFS('Assessment Data'!$E$2:$E$101,'Summary Dashboard'!$A20,'Assessment Data'!$O$2:$O$101,"Support Required")</f>
        <v/>
      </c>
      <c r="F20" s="27">
        <f>IFERROR(VLOOKUP('Summary Dashboard'!$A20,'Lists &amp; Instructions'!$A$17:$B$25,2,FALSE),0)</f>
        <v/>
      </c>
    </row>
    <row r="21">
      <c r="A21" s="18" t="inlineStr">
        <is>
          <t>Coding</t>
        </is>
      </c>
      <c r="B21" s="8">
        <f>COUNTIF('Assessment Data'!$E$2:$E$101,'Summary Dashboard'!$A21)</f>
        <v/>
      </c>
      <c r="C21" s="28">
        <f>IFERROR(SUMIF('Assessment Data'!$E$2:$E$101,'Summary Dashboard'!$A21,'Assessment Data'!$J$2:$J$101)/COUNTIF('Assessment Data'!$E$2:$E$101,'Summary Dashboard'!$A21),0)</f>
        <v/>
      </c>
      <c r="D21" s="28">
        <f>IF('Summary Dashboard'!$B21=0,0,MAX(IF('Assessment Data'!$E$2:$E$101='Summary Dashboard'!$A21,'Assessment Data'!$J$2:$J$101,0)))</f>
        <v/>
      </c>
      <c r="E21" s="8">
        <f>COUNTIFS('Assessment Data'!$E$2:$E$101,'Summary Dashboard'!$A21,'Assessment Data'!$O$2:$O$101,"Support Required")</f>
        <v/>
      </c>
      <c r="F21" s="28">
        <f>IFERROR(VLOOKUP('Summary Dashboard'!$A21,'Lists &amp; Instructions'!$A$17:$B$25,2,FALSE),0)</f>
        <v/>
      </c>
    </row>
    <row r="22">
      <c r="A22" s="16" t="inlineStr">
        <is>
          <t>Art</t>
        </is>
      </c>
      <c r="B22" s="7">
        <f>COUNTIF('Assessment Data'!$E$2:$E$101,'Summary Dashboard'!$A22)</f>
        <v/>
      </c>
      <c r="C22" s="27">
        <f>IFERROR(SUMIF('Assessment Data'!$E$2:$E$101,'Summary Dashboard'!$A22,'Assessment Data'!$J$2:$J$101)/COUNTIF('Assessment Data'!$E$2:$E$101,'Summary Dashboard'!$A22),0)</f>
        <v/>
      </c>
      <c r="D22" s="27">
        <f>IF('Summary Dashboard'!$B22=0,0,MAX(IF('Assessment Data'!$E$2:$E$101='Summary Dashboard'!$A22,'Assessment Data'!$J$2:$J$101,0)))</f>
        <v/>
      </c>
      <c r="E22" s="7">
        <f>COUNTIFS('Assessment Data'!$E$2:$E$101,'Summary Dashboard'!$A22,'Assessment Data'!$O$2:$O$101,"Support Required")</f>
        <v/>
      </c>
      <c r="F22" s="27">
        <f>IFERROR(VLOOKUP('Summary Dashboard'!$A22,'Lists &amp; Instructions'!$A$17:$B$25,2,FALSE),0)</f>
        <v/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62" customWidth="1" min="3" max="3"/>
    <col width="22" customWidth="1" min="4" max="4"/>
    <col width="4" customWidth="1" min="5" max="5"/>
    <col width="23" customWidth="1" min="6" max="6"/>
    <col width="4" customWidth="1" min="7" max="7"/>
    <col width="23" customWidth="1" min="8" max="8"/>
  </cols>
  <sheetData>
    <row r="1" ht="30" customHeight="1">
      <c r="A1" s="9" t="inlineStr">
        <is>
          <t>Junior Cycle Assessment Tracker — Lists &amp; Instructions</t>
        </is>
      </c>
    </row>
    <row r="2"/>
    <row r="3">
      <c r="A3" s="15" t="inlineStr">
        <is>
          <t>How to use this workbook</t>
        </is>
      </c>
    </row>
    <row r="4" ht="28" customHeight="1">
      <c r="A4" s="20" t="inlineStr">
        <is>
          <t>Enter one assessment per row on the Assessment Data sheet.</t>
        </is>
      </c>
    </row>
    <row r="5" ht="28" customHeight="1">
      <c r="A5" s="21" t="inlineStr">
        <is>
          <t>Complete the pale yellow cells only; Descriptor and Progress Flag are calculated automatically.</t>
        </is>
      </c>
    </row>
    <row r="6" ht="28" customHeight="1">
      <c r="A6" s="20" t="inlineStr">
        <is>
          <t>Use the dropdown lists to keep Year Group, Subject, Assessment Type and CBA Status consistent.</t>
        </is>
      </c>
    </row>
    <row r="7" ht="28" customHeight="1">
      <c r="A7" s="21" t="inlineStr">
        <is>
          <t>Record practical classroom assessment, projects, CBAs, class tests and house examinations as appropriate.</t>
        </is>
      </c>
    </row>
    <row r="8" ht="28" customHeight="1">
      <c r="A8" s="20" t="inlineStr">
        <is>
          <t>CBA records may be reviewed during Subject Learning and Assessment Review (SLAR) meetings.</t>
        </is>
      </c>
    </row>
    <row r="9" ht="28" customHeight="1">
      <c r="A9" s="21" t="inlineStr">
        <is>
          <t>Follow school policy and GDPR/Data Protection Commission requirements when storing student information.</t>
        </is>
      </c>
    </row>
    <row r="10"/>
    <row r="11">
      <c r="A11" s="15" t="inlineStr">
        <is>
          <t>Junior Cycle Descriptor Definitions</t>
        </is>
      </c>
    </row>
    <row r="12">
      <c r="A12" s="1" t="inlineStr">
        <is>
          <t>Score Range</t>
        </is>
      </c>
      <c r="B12" s="1" t="inlineStr">
        <is>
          <t>Descriptor</t>
        </is>
      </c>
      <c r="C12" s="1" t="inlineStr">
        <is>
          <t>Guidance</t>
        </is>
      </c>
    </row>
    <row r="13">
      <c r="A13" s="7" t="inlineStr">
        <is>
          <t>85%+</t>
        </is>
      </c>
      <c r="B13" s="7" t="inlineStr">
        <is>
          <t>Exceptional</t>
        </is>
      </c>
      <c r="C13" s="20" t="inlineStr">
        <is>
          <t>Consistently demonstrates knowledge, skills and understanding beyond expected standards.</t>
        </is>
      </c>
    </row>
    <row r="14">
      <c r="A14" s="8" t="inlineStr">
        <is>
          <t>70–84%</t>
        </is>
      </c>
      <c r="B14" s="8" t="inlineStr">
        <is>
          <t>Above Expectations</t>
        </is>
      </c>
      <c r="C14" s="21" t="inlineStr">
        <is>
          <t>Demonstrates secure knowledge, skills and understanding above expected standards.</t>
        </is>
      </c>
    </row>
    <row r="15">
      <c r="A15" s="15" t="inlineStr">
        <is>
          <t>Subject Target Lookup</t>
        </is>
      </c>
      <c r="B15" s="7" t="inlineStr">
        <is>
          <t>In Line with Expectations</t>
        </is>
      </c>
      <c r="C15" s="20" t="inlineStr">
        <is>
          <t>Demonstrates the expected knowledge, skills and understanding.</t>
        </is>
      </c>
      <c r="D15" s="15" t="inlineStr">
        <is>
          <t>Year Group List</t>
        </is>
      </c>
      <c r="F15" s="15" t="inlineStr">
        <is>
          <t>Assessment Type List</t>
        </is>
      </c>
      <c r="H15" s="15" t="inlineStr">
        <is>
          <t>CBA Status List</t>
        </is>
      </c>
    </row>
    <row r="16">
      <c r="A16" s="1" t="inlineStr">
        <is>
          <t>Subject</t>
        </is>
      </c>
      <c r="B16" s="1" t="inlineStr">
        <is>
          <t>Target Score (%)</t>
        </is>
      </c>
      <c r="C16" s="21" t="inlineStr">
        <is>
          <t>Requires further support to demonstrate the expected knowledge, skills and understanding.</t>
        </is>
      </c>
      <c r="D16" s="1" t="inlineStr">
        <is>
          <t>Year Group</t>
        </is>
      </c>
      <c r="F16" s="1" t="inlineStr">
        <is>
          <t>Assessment Type</t>
        </is>
      </c>
      <c r="H16" s="1" t="inlineStr">
        <is>
          <t>CBA Status</t>
        </is>
      </c>
    </row>
    <row r="17">
      <c r="A17" s="16" t="inlineStr">
        <is>
          <t>English</t>
        </is>
      </c>
      <c r="B17" s="23" t="n">
        <v>70</v>
      </c>
      <c r="D17" s="7" t="inlineStr">
        <is>
          <t>1st Year</t>
        </is>
      </c>
      <c r="F17" s="7" t="inlineStr">
        <is>
          <t>Class Test</t>
        </is>
      </c>
      <c r="H17" s="7" t="inlineStr">
        <is>
          <t>Not Applicable</t>
        </is>
      </c>
    </row>
    <row r="18">
      <c r="A18" s="18" t="inlineStr">
        <is>
          <t>Mathematics</t>
        </is>
      </c>
      <c r="B18" s="23" t="n">
        <v>70</v>
      </c>
      <c r="D18" s="8" t="inlineStr">
        <is>
          <t>2nd Year</t>
        </is>
      </c>
      <c r="F18" s="8" t="inlineStr">
        <is>
          <t>Project</t>
        </is>
      </c>
      <c r="H18" s="8" t="inlineStr">
        <is>
          <t>Planned</t>
        </is>
      </c>
    </row>
    <row r="19">
      <c r="A19" s="16" t="inlineStr">
        <is>
          <t>Science</t>
        </is>
      </c>
      <c r="B19" s="23" t="n">
        <v>70</v>
      </c>
      <c r="D19" s="7" t="inlineStr">
        <is>
          <t>3rd Year</t>
        </is>
      </c>
      <c r="F19" s="7" t="inlineStr">
        <is>
          <t>Practical Task</t>
        </is>
      </c>
      <c r="H19" s="7" t="inlineStr">
        <is>
          <t>Completed</t>
        </is>
      </c>
    </row>
    <row r="20">
      <c r="A20" s="18" t="inlineStr">
        <is>
          <t>Business Studies</t>
        </is>
      </c>
      <c r="B20" s="23" t="n">
        <v>70</v>
      </c>
      <c r="F20" s="8" t="inlineStr">
        <is>
          <t>CBA1</t>
        </is>
      </c>
      <c r="H20" s="8" t="inlineStr">
        <is>
          <t>SLAR Discussed</t>
        </is>
      </c>
    </row>
    <row r="21">
      <c r="A21" s="16" t="inlineStr">
        <is>
          <t>Irish</t>
        </is>
      </c>
      <c r="B21" s="23" t="n">
        <v>70</v>
      </c>
      <c r="F21" s="7" t="inlineStr">
        <is>
          <t>CBA2</t>
        </is>
      </c>
    </row>
    <row r="22">
      <c r="A22" s="18" t="inlineStr">
        <is>
          <t>History</t>
        </is>
      </c>
      <c r="B22" s="23" t="n">
        <v>70</v>
      </c>
      <c r="D22" s="15" t="inlineStr">
        <is>
          <t>Progress Flag List</t>
        </is>
      </c>
      <c r="F22" s="8" t="inlineStr">
        <is>
          <t>House Exam</t>
        </is>
      </c>
    </row>
    <row r="23">
      <c r="A23" s="16" t="inlineStr">
        <is>
          <t>Geography</t>
        </is>
      </c>
      <c r="B23" s="23" t="n">
        <v>70</v>
      </c>
      <c r="D23" s="1" t="inlineStr">
        <is>
          <t>Progress Flag</t>
        </is>
      </c>
    </row>
    <row r="24">
      <c r="A24" s="18" t="inlineStr">
        <is>
          <t>Coding</t>
        </is>
      </c>
      <c r="B24" s="23" t="n">
        <v>75</v>
      </c>
      <c r="D24" s="7" t="inlineStr">
        <is>
          <t>On Track</t>
        </is>
      </c>
    </row>
    <row r="25">
      <c r="A25" s="16" t="inlineStr">
        <is>
          <t>Art</t>
        </is>
      </c>
      <c r="B25" s="23" t="n">
        <v>70</v>
      </c>
      <c r="D25" s="8" t="inlineStr">
        <is>
          <t>Monitor</t>
        </is>
      </c>
    </row>
    <row r="26">
      <c r="D26" s="7" t="inlineStr">
        <is>
          <t>Support Required</t>
        </is>
      </c>
    </row>
    <row r="27">
      <c r="D27" s="8" t="inlineStr">
        <is>
          <t>Pending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2026-09-11T09:14:22Z</dcterms:created>
  <dcterms:modified xmlns:dcterms="http://purl.org/dc/terms/" xmlns:xsi="http://www.w3.org/2001/XMLSchema-instance" xsi:type="dcterms:W3CDTF">2026-09-11T09:14:22Z</dcterms:modified>
</cp:coreProperties>
</file>