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ta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Instructions" sheetId="3" state="visible" r:id="rId3"/>
  </sheets>
  <definedNames>
    <definedName name="_xlnm._FilterDatabase" localSheetId="0" hidden="1">'Rota'!$A$1:$R$101</definedName>
    <definedName name="_xlnm._FilterDatabase" localSheetId="2" hidden="1">'Instructions'!$A$11:$C$21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hh:mm"/>
    <numFmt numFmtId="166" formatCode="&quot;€&quot;#,##0.00"/>
    <numFmt numFmtId="167" formatCode="0.0%"/>
  </numFmts>
  <fonts count="5">
    <font>
      <name val="Calibri"/>
      <family val="2"/>
      <color theme="1"/>
      <sz val="11"/>
      <scheme val="minor"/>
    </font>
    <font>
      <name val="Aptos"/>
      <b val="1"/>
      <color rgb="00FFFFFF"/>
      <sz val="11"/>
    </font>
    <font>
      <name val="Aptos"/>
      <color rgb="001F2937"/>
      <sz val="10"/>
    </font>
    <font>
      <name val="Aptos Display"/>
      <b val="1"/>
      <color rgb="00FFFFFF"/>
      <sz val="16"/>
    </font>
    <font>
      <name val="Aptos"/>
      <b val="1"/>
      <color rgb="000F766E"/>
      <sz val="11"/>
    </font>
  </fonts>
  <fills count="10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FFBEB"/>
      </patternFill>
    </fill>
    <fill>
      <patternFill patternType="solid">
        <fgColor rgb="00F8FAFC"/>
      </patternFill>
    </fill>
    <fill>
      <patternFill patternType="solid">
        <fgColor rgb="00FFFFFF"/>
      </patternFill>
    </fill>
    <fill>
      <patternFill patternType="solid">
        <fgColor rgb="001E293B"/>
      </patternFill>
    </fill>
    <fill>
      <patternFill patternType="solid">
        <fgColor rgb="00C8102E"/>
      </patternFill>
    </fill>
    <fill>
      <patternFill patternType="solid">
        <fgColor rgb="00E6FFFB"/>
      </patternFill>
    </fill>
    <fill>
      <patternFill patternType="solid">
        <fgColor rgb="0014B8A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164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center" vertical="center"/>
    </xf>
    <xf numFmtId="2" fontId="2" fillId="4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top" wrapText="1"/>
    </xf>
    <xf numFmtId="166" fontId="2" fillId="4" borderId="1" applyAlignment="1" pivotButton="0" quotePrefix="0" xfId="0">
      <alignment horizontal="center" vertical="center"/>
    </xf>
    <xf numFmtId="166" fontId="2" fillId="3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  <xf numFmtId="2" fontId="2" fillId="5" borderId="1" applyAlignment="1" pivotButton="0" quotePrefix="0" xfId="0">
      <alignment horizontal="center" vertical="center"/>
    </xf>
    <xf numFmtId="166" fontId="2" fillId="5" borderId="1" applyAlignment="1" pivotButton="0" quotePrefix="0" xfId="0">
      <alignment horizontal="center" vertical="center"/>
    </xf>
    <xf numFmtId="0" fontId="3" fillId="6" borderId="0" applyAlignment="1" pivotButton="0" quotePrefix="0" xfId="0">
      <alignment horizontal="center" vertical="center"/>
    </xf>
    <xf numFmtId="0" fontId="0" fillId="6" borderId="0" pivotButton="0" quotePrefix="0" xfId="0"/>
    <xf numFmtId="0" fontId="1" fillId="7" borderId="0" applyAlignment="1" pivotButton="0" quotePrefix="0" xfId="0">
      <alignment horizontal="left" vertical="center"/>
    </xf>
    <xf numFmtId="0" fontId="0" fillId="7" borderId="0" pivotButton="0" quotePrefix="0" xfId="0"/>
    <xf numFmtId="0" fontId="2" fillId="8" borderId="1" applyAlignment="1" pivotButton="0" quotePrefix="0" xfId="0">
      <alignment horizontal="left" vertical="center"/>
    </xf>
    <xf numFmtId="1" fontId="4" fillId="8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/>
    </xf>
    <xf numFmtId="1" fontId="4" fillId="5" borderId="1" applyAlignment="1" pivotButton="0" quotePrefix="0" xfId="0">
      <alignment horizontal="center" vertical="center"/>
    </xf>
    <xf numFmtId="2" fontId="4" fillId="5" borderId="1" applyAlignment="1" pivotButton="0" quotePrefix="0" xfId="0">
      <alignment horizontal="center" vertical="center"/>
    </xf>
    <xf numFmtId="2" fontId="4" fillId="8" borderId="1" applyAlignment="1" pivotButton="0" quotePrefix="0" xfId="0">
      <alignment horizontal="center" vertical="center"/>
    </xf>
    <xf numFmtId="166" fontId="4" fillId="5" borderId="1" applyAlignment="1" pivotButton="0" quotePrefix="0" xfId="0">
      <alignment horizontal="center" vertical="center"/>
    </xf>
    <xf numFmtId="167" fontId="4" fillId="8" borderId="1" applyAlignment="1" pivotButton="0" quotePrefix="0" xfId="0">
      <alignment horizontal="center" vertical="center"/>
    </xf>
    <xf numFmtId="0" fontId="1" fillId="9" borderId="1" applyAlignment="1" pivotButton="0" quotePrefix="0" xfId="0">
      <alignment horizontal="left" vertical="top" wrapText="1"/>
    </xf>
    <xf numFmtId="0" fontId="2" fillId="5" borderId="1" applyAlignment="1" pivotButton="0" quotePrefix="0" xfId="0">
      <alignment horizontal="left" vertical="top" wrapText="1"/>
    </xf>
    <xf numFmtId="0" fontId="2" fillId="4" borderId="1" applyAlignment="1" pivotButton="0" quotePrefix="0" xfId="0">
      <alignment horizontal="left" vertical="top" wrapText="1"/>
    </xf>
    <xf numFmtId="0" fontId="2" fillId="4" borderId="1" applyAlignment="1" pivotButton="0" quotePrefix="0" xfId="0">
      <alignment horizontal="left" vertical="center"/>
    </xf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16A34A"/>
        </patternFill>
      </fill>
    </dxf>
    <dxf>
      <font>
        <name val="Aptos"/>
        <color rgb="001F2937"/>
        <sz val="10"/>
      </font>
      <fill>
        <patternFill patternType="solid">
          <fgColor rgb="00F59E0B"/>
        </patternFill>
      </fill>
    </dxf>
    <dxf>
      <font>
        <name val="Aptos"/>
        <b val="1"/>
        <color rgb="00FFFFFF"/>
        <sz val="10"/>
      </font>
      <fill>
        <patternFill patternType="solid">
          <fgColor rgb="00DC262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Rota Hours by Location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'Summary'!E15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solidFill>
                <a:srgbClr val="0F766E"/>
              </a:solidFill>
              <a:prstDash val="solid"/>
            </a:ln>
          </spPr>
          <cat>
            <numRef>
              <f>'Summary'!$D$16:$D$21</f>
            </numRef>
          </cat>
          <val>
            <numRef>
              <f>'Summary'!$E$16:$E$21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Location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Hours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Shifts by Status</a:t>
            </a:r>
          </a:p>
        </rich>
      </tx>
    </title>
    <plotArea>
      <doughnutChart>
        <varyColors val="1"/>
        <ser>
          <idx val="0"/>
          <order val="0"/>
          <tx>
            <strRef>
              <f>'Summary'!B15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16A34A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F59E0B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F59E0B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DC2626"/>
              </a:solidFill>
              <a:ln xmlns:a="http://schemas.openxmlformats.org/drawingml/2006/main">
                <a:prstDash val="solid"/>
              </a:ln>
            </spPr>
          </dPt>
          <cat>
            <numRef>
              <f>'Summary'!$A$16:$A$19</f>
            </numRef>
          </cat>
          <val>
            <numRef>
              <f>'Summary'!$B$16:$B$19</f>
            </numRef>
          </val>
        </ser>
        <dLbls>
          <showPercent val="1"/>
        </dLbls>
        <firstSliceAng val="0"/>
        <holeSize val="52"/>
      </doughnut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Total Cost by GP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'Summary'!J15</f>
            </strRef>
          </tx>
          <spPr>
            <a:solidFill xmlns:a="http://schemas.openxmlformats.org/drawingml/2006/main">
              <a:srgbClr val="C8102E"/>
            </a:solidFill>
            <a:ln xmlns:a="http://schemas.openxmlformats.org/drawingml/2006/main">
              <a:solidFill>
                <a:srgbClr val="C8102E"/>
              </a:solidFill>
              <a:prstDash val="solid"/>
            </a:ln>
          </spPr>
          <cat>
            <numRef>
              <f>'Summary'!$H$16:$H$25</f>
            </numRef>
          </cat>
          <val>
            <numRef>
              <f>'Summary'!$J$16:$J$25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Total Cost (€)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GP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11</col>
      <colOff>0</colOff>
      <row>2</row>
      <rowOff>0</rowOff>
    </from>
    <ext cx="504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11</col>
      <colOff>0</colOff>
      <row>19</row>
      <rowOff>0</rowOff>
    </from>
    <ext cx="468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27</row>
      <rowOff>0</rowOff>
    </from>
    <ext cx="6480000" cy="396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2" customWidth="1" min="4" max="4"/>
    <col width="12" customWidth="1" min="5" max="5"/>
    <col width="11" customWidth="1" min="6" max="6"/>
    <col width="20" customWidth="1" min="7" max="7"/>
    <col width="14" customWidth="1" min="8" max="8"/>
    <col width="22" customWidth="1" min="9" max="9"/>
    <col width="25" customWidth="1" min="10" max="10"/>
    <col width="18" customWidth="1" min="11" max="11"/>
    <col width="14" customWidth="1" min="12" max="12"/>
    <col width="22" customWidth="1" min="13" max="13"/>
    <col width="16" customWidth="1" min="14" max="14"/>
    <col width="20" customWidth="1" min="15" max="15"/>
    <col width="21" customWidth="1" min="16" max="16"/>
    <col width="18" customWidth="1" min="17" max="17"/>
    <col width="34" customWidth="1" min="18" max="18"/>
  </cols>
  <sheetData>
    <row r="1" ht="30" customHeight="1">
      <c r="A1" s="1" t="inlineStr">
        <is>
          <t>Shift ID</t>
        </is>
      </c>
      <c r="B1" s="1" t="inlineStr">
        <is>
          <t>Date</t>
        </is>
      </c>
      <c r="C1" s="1" t="inlineStr">
        <is>
          <t>Day</t>
        </is>
      </c>
      <c r="D1" s="1" t="inlineStr">
        <is>
          <t>Start Time</t>
        </is>
      </c>
      <c r="E1" s="1" t="inlineStr">
        <is>
          <t>End Time</t>
        </is>
      </c>
      <c r="F1" s="1" t="inlineStr">
        <is>
          <t>Hours</t>
        </is>
      </c>
      <c r="G1" s="1" t="inlineStr">
        <is>
          <t>Shift Type</t>
        </is>
      </c>
      <c r="H1" s="1" t="inlineStr">
        <is>
          <t>Location</t>
        </is>
      </c>
      <c r="I1" s="1" t="inlineStr">
        <is>
          <t>GP Name</t>
        </is>
      </c>
      <c r="J1" s="1" t="inlineStr">
        <is>
          <t>GP Registration / Staff ID</t>
        </is>
      </c>
      <c r="K1" s="1" t="inlineStr">
        <is>
          <t>Contact Number</t>
        </is>
      </c>
      <c r="L1" s="1" t="inlineStr">
        <is>
          <t>Status</t>
        </is>
      </c>
      <c r="M1" s="1" t="inlineStr">
        <is>
          <t>On-Call Backup</t>
        </is>
      </c>
      <c r="N1" s="1" t="inlineStr">
        <is>
          <t>Hourly Rate (€)</t>
        </is>
      </c>
      <c r="O1" s="1" t="inlineStr">
        <is>
          <t>Estimated Cost (€)</t>
        </is>
      </c>
      <c r="P1" s="1" t="inlineStr">
        <is>
          <t>Travel Allowance (€)</t>
        </is>
      </c>
      <c r="Q1" s="1" t="inlineStr">
        <is>
          <t>Total Cost (€)</t>
        </is>
      </c>
      <c r="R1" s="1" t="inlineStr">
        <is>
          <t>Notes</t>
        </is>
      </c>
    </row>
    <row r="2" ht="25" customHeight="1">
      <c r="A2" s="2" t="inlineStr">
        <is>
          <t>ROT-2026-001</t>
        </is>
      </c>
      <c r="B2" s="3" t="n">
        <v>46281</v>
      </c>
      <c r="C2" s="4">
        <f>IF(B2="","",IF(MOD(B2-46279,7)=0,"Monday",IF(MOD(B2-46279,7)=1,"Tuesday",IF(MOD(B2-46279,7)=2,"Wednesday",IF(MOD(B2-46279,7)=3,"Thursday",IF(MOD(B2-46279,7)=4,"Friday",IF(MOD(B2-46279,7)=5,"Saturday","Sunday")))))))</f>
        <v/>
      </c>
      <c r="D2" s="5" t="n">
        <v>0.75</v>
      </c>
      <c r="E2" s="5" t="n">
        <v>0.9583333333333334</v>
      </c>
      <c r="F2" s="6">
        <f>IF(OR(D2="",E2=""),"",MOD(E2-D2,1)*24)</f>
        <v/>
      </c>
      <c r="G2" s="2" t="inlineStr">
        <is>
          <t>Weekday Evening</t>
        </is>
      </c>
      <c r="H2" s="2" t="inlineStr">
        <is>
          <t>Dublin</t>
        </is>
      </c>
      <c r="I2" s="2" t="inlineStr">
        <is>
          <t>Aoife Murphy</t>
        </is>
      </c>
      <c r="J2" s="2" t="inlineStr">
        <is>
          <t>GP-IE-2601</t>
        </is>
      </c>
      <c r="K2" s="2" t="inlineStr">
        <is>
          <t>086 200 0101</t>
        </is>
      </c>
      <c r="L2" s="2" t="inlineStr">
        <is>
          <t>Confirmed</t>
        </is>
      </c>
      <c r="M2" s="7" t="inlineStr">
        <is>
          <t>Seán O’Brien</t>
        </is>
      </c>
      <c r="N2" s="8">
        <f>IF(I2="","",IFERROR(VLOOKUP(I2,'Instructions'!$A$12:$C$21,3,FALSE),""))</f>
        <v/>
      </c>
      <c r="O2" s="8">
        <f>IF(OR(F2="",N2=""),"",F2*N2)</f>
        <v/>
      </c>
      <c r="P2" s="9" t="n">
        <v>0</v>
      </c>
      <c r="Q2" s="8">
        <f>IF(O2="","",O2+IF(P2="",0,P2))</f>
        <v/>
      </c>
      <c r="R2" s="7" t="inlineStr">
        <is>
          <t>City-centre evening cover</t>
        </is>
      </c>
    </row>
    <row r="3" ht="25" customHeight="1">
      <c r="A3" s="2" t="inlineStr">
        <is>
          <t>ROT-2026-002</t>
        </is>
      </c>
      <c r="B3" s="3" t="n">
        <v>46283</v>
      </c>
      <c r="C3" s="10">
        <f>IF(B3="","",IF(MOD(B3-46279,7)=0,"Monday",IF(MOD(B3-46279,7)=1,"Tuesday",IF(MOD(B3-46279,7)=2,"Wednesday",IF(MOD(B3-46279,7)=3,"Thursday",IF(MOD(B3-46279,7)=4,"Friday",IF(MOD(B3-46279,7)=5,"Saturday","Sunday")))))))</f>
        <v/>
      </c>
      <c r="D3" s="5" t="n">
        <v>0.7083333333333334</v>
      </c>
      <c r="E3" s="5" t="n">
        <v>0.9583333333333334</v>
      </c>
      <c r="F3" s="11">
        <f>IF(OR(D3="",E3=""),"",MOD(E3-D3,1)*24)</f>
        <v/>
      </c>
      <c r="G3" s="2" t="inlineStr">
        <is>
          <t>Weekday Evening</t>
        </is>
      </c>
      <c r="H3" s="2" t="inlineStr">
        <is>
          <t>Cork</t>
        </is>
      </c>
      <c r="I3" s="2" t="inlineStr">
        <is>
          <t>Seán O’Brien</t>
        </is>
      </c>
      <c r="J3" s="2" t="inlineStr">
        <is>
          <t>GP-IE-2602</t>
        </is>
      </c>
      <c r="K3" s="2" t="inlineStr">
        <is>
          <t>086 200 0102</t>
        </is>
      </c>
      <c r="L3" s="2" t="inlineStr">
        <is>
          <t>Pending</t>
        </is>
      </c>
      <c r="M3" s="7" t="inlineStr">
        <is>
          <t>Cian Byrne</t>
        </is>
      </c>
      <c r="N3" s="12">
        <f>IF(I3="","",IFERROR(VLOOKUP(I3,'Instructions'!$A$12:$C$21,3,FALSE),""))</f>
        <v/>
      </c>
      <c r="O3" s="12">
        <f>IF(OR(F3="",N3=""),"",F3*N3)</f>
        <v/>
      </c>
      <c r="P3" s="9" t="n">
        <v>15</v>
      </c>
      <c r="Q3" s="12">
        <f>IF(O3="","",O3+IF(P3="",0,P3))</f>
        <v/>
      </c>
      <c r="R3" s="7" t="inlineStr">
        <is>
          <t>Confirmation required from GP</t>
        </is>
      </c>
    </row>
    <row r="4" ht="25" customHeight="1">
      <c r="A4" s="2" t="inlineStr">
        <is>
          <t>ROT-2026-003</t>
        </is>
      </c>
      <c r="B4" s="3" t="n">
        <v>46284</v>
      </c>
      <c r="C4" s="4">
        <f>IF(B4="","",IF(MOD(B4-46279,7)=0,"Monday",IF(MOD(B4-46279,7)=1,"Tuesday",IF(MOD(B4-46279,7)=2,"Wednesday",IF(MOD(B4-46279,7)=3,"Thursday",IF(MOD(B4-46279,7)=4,"Friday",IF(MOD(B4-46279,7)=5,"Saturday","Sunday")))))))</f>
        <v/>
      </c>
      <c r="D4" s="5" t="n">
        <v>0.3333333333333333</v>
      </c>
      <c r="E4" s="5" t="n">
        <v>0.75</v>
      </c>
      <c r="F4" s="6">
        <f>IF(OR(D4="",E4=""),"",MOD(E4-D4,1)*24)</f>
        <v/>
      </c>
      <c r="G4" s="2" t="inlineStr">
        <is>
          <t>Weekend Day</t>
        </is>
      </c>
      <c r="H4" s="2" t="inlineStr">
        <is>
          <t>Galway</t>
        </is>
      </c>
      <c r="I4" s="2" t="inlineStr">
        <is>
          <t>Niamh Kelly</t>
        </is>
      </c>
      <c r="J4" s="2" t="inlineStr">
        <is>
          <t>GP-IE-2603</t>
        </is>
      </c>
      <c r="K4" s="2" t="inlineStr">
        <is>
          <t>086 200 0103</t>
        </is>
      </c>
      <c r="L4" s="2" t="inlineStr">
        <is>
          <t>Confirmed</t>
        </is>
      </c>
      <c r="M4" s="7" t="inlineStr">
        <is>
          <t>Saoirse Ryan</t>
        </is>
      </c>
      <c r="N4" s="8">
        <f>IF(I4="","",IFERROR(VLOOKUP(I4,'Instructions'!$A$12:$C$21,3,FALSE),""))</f>
        <v/>
      </c>
      <c r="O4" s="8">
        <f>IF(OR(F4="",N4=""),"",F4*N4)</f>
        <v/>
      </c>
      <c r="P4" s="9" t="n">
        <v>20</v>
      </c>
      <c r="Q4" s="8">
        <f>IF(O4="","",O4+IF(P4="",0,P4))</f>
        <v/>
      </c>
      <c r="R4" s="7" t="inlineStr">
        <is>
          <t>Weekend daytime clinic cover</t>
        </is>
      </c>
    </row>
    <row r="5" ht="25" customHeight="1">
      <c r="A5" s="2" t="inlineStr">
        <is>
          <t>ROT-2026-004</t>
        </is>
      </c>
      <c r="B5" s="3" t="n">
        <v>46284</v>
      </c>
      <c r="C5" s="10">
        <f>IF(B5="","",IF(MOD(B5-46279,7)=0,"Monday",IF(MOD(B5-46279,7)=1,"Tuesday",IF(MOD(B5-46279,7)=2,"Wednesday",IF(MOD(B5-46279,7)=3,"Thursday",IF(MOD(B5-46279,7)=4,"Friday",IF(MOD(B5-46279,7)=5,"Saturday","Sunday")))))))</f>
        <v/>
      </c>
      <c r="D5" s="5" t="n">
        <v>0.75</v>
      </c>
      <c r="E5" s="5" t="n">
        <v>0.3333333333333333</v>
      </c>
      <c r="F5" s="11">
        <f>IF(OR(D5="",E5=""),"",MOD(E5-D5,1)*24)</f>
        <v/>
      </c>
      <c r="G5" s="2" t="inlineStr">
        <is>
          <t>Weekend Night</t>
        </is>
      </c>
      <c r="H5" s="2" t="inlineStr">
        <is>
          <t>Waterford</t>
        </is>
      </c>
      <c r="I5" s="2" t="inlineStr">
        <is>
          <t>Cian Byrne</t>
        </is>
      </c>
      <c r="J5" s="2" t="inlineStr">
        <is>
          <t>GP-IE-2604</t>
        </is>
      </c>
      <c r="K5" s="2" t="inlineStr">
        <is>
          <t>086 200 0104</t>
        </is>
      </c>
      <c r="L5" s="2" t="inlineStr">
        <is>
          <t>Swapped</t>
        </is>
      </c>
      <c r="M5" s="7" t="inlineStr">
        <is>
          <t>Conor Walsh</t>
        </is>
      </c>
      <c r="N5" s="12">
        <f>IF(I5="","",IFERROR(VLOOKUP(I5,'Instructions'!$A$12:$C$21,3,FALSE),""))</f>
        <v/>
      </c>
      <c r="O5" s="12">
        <f>IF(OR(F5="",N5=""),"",F5*N5)</f>
        <v/>
      </c>
      <c r="P5" s="9" t="n">
        <v>35</v>
      </c>
      <c r="Q5" s="12">
        <f>IF(O5="","",O5+IF(P5="",0,P5))</f>
        <v/>
      </c>
      <c r="R5" s="7" t="inlineStr">
        <is>
          <t>Swap agreed pending roster update</t>
        </is>
      </c>
    </row>
    <row r="6" ht="25" customHeight="1">
      <c r="A6" s="2" t="inlineStr">
        <is>
          <t>ROT-2026-005</t>
        </is>
      </c>
      <c r="B6" s="3" t="n">
        <v>46285</v>
      </c>
      <c r="C6" s="4">
        <f>IF(B6="","",IF(MOD(B6-46279,7)=0,"Monday",IF(MOD(B6-46279,7)=1,"Tuesday",IF(MOD(B6-46279,7)=2,"Wednesday",IF(MOD(B6-46279,7)=3,"Thursday",IF(MOD(B6-46279,7)=4,"Friday",IF(MOD(B6-46279,7)=5,"Saturday","Sunday")))))))</f>
        <v/>
      </c>
      <c r="D6" s="5" t="n">
        <v>0.375</v>
      </c>
      <c r="E6" s="5" t="n">
        <v>0.7916666666666666</v>
      </c>
      <c r="F6" s="6">
        <f>IF(OR(D6="",E6=""),"",MOD(E6-D6,1)*24)</f>
        <v/>
      </c>
      <c r="G6" s="2" t="inlineStr">
        <is>
          <t>Weekend Day</t>
        </is>
      </c>
      <c r="H6" s="2" t="inlineStr">
        <is>
          <t>Limerick</t>
        </is>
      </c>
      <c r="I6" s="2" t="inlineStr">
        <is>
          <t>Saoirse Ryan</t>
        </is>
      </c>
      <c r="J6" s="2" t="inlineStr">
        <is>
          <t>GP-IE-2605</t>
        </is>
      </c>
      <c r="K6" s="2" t="inlineStr">
        <is>
          <t>086 200 0105</t>
        </is>
      </c>
      <c r="L6" s="2" t="inlineStr">
        <is>
          <t>Confirmed</t>
        </is>
      </c>
      <c r="M6" s="7" t="inlineStr">
        <is>
          <t>Niamh Kelly</t>
        </is>
      </c>
      <c r="N6" s="8">
        <f>IF(I6="","",IFERROR(VLOOKUP(I6,'Instructions'!$A$12:$C$21,3,FALSE),""))</f>
        <v/>
      </c>
      <c r="O6" s="8">
        <f>IF(OR(F6="",N6=""),"",F6*N6)</f>
        <v/>
      </c>
      <c r="P6" s="9" t="n">
        <v>25</v>
      </c>
      <c r="Q6" s="8">
        <f>IF(O6="","",O6+IF(P6="",0,P6))</f>
        <v/>
      </c>
      <c r="R6" s="7" t="inlineStr">
        <is>
          <t>Regional daytime cover</t>
        </is>
      </c>
    </row>
    <row r="7" ht="25" customHeight="1">
      <c r="A7" s="2" t="inlineStr">
        <is>
          <t>ROT-2026-006</t>
        </is>
      </c>
      <c r="B7" s="3" t="n">
        <v>46287</v>
      </c>
      <c r="C7" s="10">
        <f>IF(B7="","",IF(MOD(B7-46279,7)=0,"Monday",IF(MOD(B7-46279,7)=1,"Tuesday",IF(MOD(B7-46279,7)=2,"Wednesday",IF(MOD(B7-46279,7)=3,"Thursday",IF(MOD(B7-46279,7)=4,"Friday",IF(MOD(B7-46279,7)=5,"Saturday","Sunday")))))))</f>
        <v/>
      </c>
      <c r="D7" s="5" t="n">
        <v>0.75</v>
      </c>
      <c r="E7" s="5" t="n">
        <v>0.9583333333333334</v>
      </c>
      <c r="F7" s="11">
        <f>IF(OR(D7="",E7=""),"",MOD(E7-D7,1)*24)</f>
        <v/>
      </c>
      <c r="G7" s="2" t="inlineStr">
        <is>
          <t>Weekday Evening</t>
        </is>
      </c>
      <c r="H7" s="2" t="inlineStr">
        <is>
          <t>Sligo</t>
        </is>
      </c>
      <c r="I7" s="2" t="inlineStr">
        <is>
          <t>Conor Walsh</t>
        </is>
      </c>
      <c r="J7" s="2" t="inlineStr">
        <is>
          <t>GP-IE-2606</t>
        </is>
      </c>
      <c r="K7" s="2" t="inlineStr">
        <is>
          <t>086 200 0106</t>
        </is>
      </c>
      <c r="L7" s="2" t="inlineStr">
        <is>
          <t>Pending</t>
        </is>
      </c>
      <c r="M7" s="7" t="inlineStr">
        <is>
          <t>Ciara Doyle</t>
        </is>
      </c>
      <c r="N7" s="12">
        <f>IF(I7="","",IFERROR(VLOOKUP(I7,'Instructions'!$A$12:$C$21,3,FALSE),""))</f>
        <v/>
      </c>
      <c r="O7" s="12">
        <f>IF(OR(F7="",N7=""),"",F7*N7)</f>
        <v/>
      </c>
      <c r="P7" s="9" t="n">
        <v>30</v>
      </c>
      <c r="Q7" s="12">
        <f>IF(O7="","",O7+IF(P7="",0,P7))</f>
        <v/>
      </c>
      <c r="R7" s="7" t="inlineStr">
        <is>
          <t>Awaiting co-operative confirmation</t>
        </is>
      </c>
    </row>
    <row r="8" ht="25" customHeight="1">
      <c r="A8" s="2" t="inlineStr">
        <is>
          <t>ROT-2026-007</t>
        </is>
      </c>
      <c r="B8" s="3" t="n">
        <v>46289</v>
      </c>
      <c r="C8" s="4">
        <f>IF(B8="","",IF(MOD(B8-46279,7)=0,"Monday",IF(MOD(B8-46279,7)=1,"Tuesday",IF(MOD(B8-46279,7)=2,"Wednesday",IF(MOD(B8-46279,7)=3,"Thursday",IF(MOD(B8-46279,7)=4,"Friday",IF(MOD(B8-46279,7)=5,"Saturday","Sunday")))))))</f>
        <v/>
      </c>
      <c r="D8" s="5" t="n">
        <v>0.7291666666666666</v>
      </c>
      <c r="E8" s="5" t="n">
        <v>0.9791666666666666</v>
      </c>
      <c r="F8" s="6">
        <f>IF(OR(D8="",E8=""),"",MOD(E8-D8,1)*24)</f>
        <v/>
      </c>
      <c r="G8" s="2" t="inlineStr">
        <is>
          <t>Weekday Evening</t>
        </is>
      </c>
      <c r="H8" s="2" t="inlineStr">
        <is>
          <t>Dublin</t>
        </is>
      </c>
      <c r="I8" s="2" t="inlineStr">
        <is>
          <t>Ciara Doyle</t>
        </is>
      </c>
      <c r="J8" s="2" t="inlineStr">
        <is>
          <t>GP-IE-2607</t>
        </is>
      </c>
      <c r="K8" s="2" t="inlineStr">
        <is>
          <t>086 200 0107</t>
        </is>
      </c>
      <c r="L8" s="2" t="inlineStr">
        <is>
          <t>Confirmed</t>
        </is>
      </c>
      <c r="M8" s="7" t="inlineStr">
        <is>
          <t>Aoife Murphy</t>
        </is>
      </c>
      <c r="N8" s="8">
        <f>IF(I8="","",IFERROR(VLOOKUP(I8,'Instructions'!$A$12:$C$21,3,FALSE),""))</f>
        <v/>
      </c>
      <c r="O8" s="8">
        <f>IF(OR(F8="",N8=""),"",F8*N8)</f>
        <v/>
      </c>
      <c r="P8" s="9" t="n">
        <v>0</v>
      </c>
      <c r="Q8" s="8">
        <f>IF(O8="","",O8+IF(P8="",0,P8))</f>
        <v/>
      </c>
      <c r="R8" s="7" t="inlineStr">
        <is>
          <t>Extended evening cover</t>
        </is>
      </c>
    </row>
    <row r="9" ht="25" customHeight="1">
      <c r="A9" s="2" t="inlineStr">
        <is>
          <t>ROT-2026-008</t>
        </is>
      </c>
      <c r="B9" s="3" t="n">
        <v>46291</v>
      </c>
      <c r="C9" s="10">
        <f>IF(B9="","",IF(MOD(B9-46279,7)=0,"Monday",IF(MOD(B9-46279,7)=1,"Tuesday",IF(MOD(B9-46279,7)=2,"Wednesday",IF(MOD(B9-46279,7)=3,"Thursday",IF(MOD(B9-46279,7)=4,"Friday",IF(MOD(B9-46279,7)=5,"Saturday","Sunday")))))))</f>
        <v/>
      </c>
      <c r="D9" s="5" t="n">
        <v>0.3333333333333333</v>
      </c>
      <c r="E9" s="5" t="n">
        <v>0.75</v>
      </c>
      <c r="F9" s="11">
        <f>IF(OR(D9="",E9=""),"",MOD(E9-D9,1)*24)</f>
        <v/>
      </c>
      <c r="G9" s="2" t="inlineStr">
        <is>
          <t>Weekend Day</t>
        </is>
      </c>
      <c r="H9" s="2" t="inlineStr">
        <is>
          <t>Cork</t>
        </is>
      </c>
      <c r="I9" s="2" t="inlineStr">
        <is>
          <t>Oisín McCarthy</t>
        </is>
      </c>
      <c r="J9" s="2" t="inlineStr">
        <is>
          <t>GP-IE-2608</t>
        </is>
      </c>
      <c r="K9" s="2" t="inlineStr">
        <is>
          <t>086 200 0108</t>
        </is>
      </c>
      <c r="L9" s="2" t="inlineStr">
        <is>
          <t>Swapped</t>
        </is>
      </c>
      <c r="M9" s="7" t="inlineStr">
        <is>
          <t>Liam Kavanagh</t>
        </is>
      </c>
      <c r="N9" s="12">
        <f>IF(I9="","",IFERROR(VLOOKUP(I9,'Instructions'!$A$12:$C$21,3,FALSE),""))</f>
        <v/>
      </c>
      <c r="O9" s="12">
        <f>IF(OR(F9="",N9=""),"",F9*N9)</f>
        <v/>
      </c>
      <c r="P9" s="9" t="n">
        <v>15</v>
      </c>
      <c r="Q9" s="12">
        <f>IF(O9="","",O9+IF(P9="",0,P9))</f>
        <v/>
      </c>
      <c r="R9" s="7" t="inlineStr">
        <is>
          <t>Replacement GP to confirm availability</t>
        </is>
      </c>
    </row>
    <row r="10" ht="25" customHeight="1">
      <c r="A10" s="2" t="inlineStr">
        <is>
          <t>ROT-2026-009</t>
        </is>
      </c>
      <c r="B10" s="3" t="n">
        <v>46292</v>
      </c>
      <c r="C10" s="4">
        <f>IF(B10="","",IF(MOD(B10-46279,7)=0,"Monday",IF(MOD(B10-46279,7)=1,"Tuesday",IF(MOD(B10-46279,7)=2,"Wednesday",IF(MOD(B10-46279,7)=3,"Thursday",IF(MOD(B10-46279,7)=4,"Friday",IF(MOD(B10-46279,7)=5,"Saturday","Sunday")))))))</f>
        <v/>
      </c>
      <c r="D10" s="5" t="n">
        <v>0.75</v>
      </c>
      <c r="E10" s="5" t="n">
        <v>0.3333333333333333</v>
      </c>
      <c r="F10" s="6">
        <f>IF(OR(D10="",E10=""),"",MOD(E10-D10,1)*24)</f>
        <v/>
      </c>
      <c r="G10" s="2" t="inlineStr">
        <is>
          <t>Weekend Night</t>
        </is>
      </c>
      <c r="H10" s="2" t="inlineStr">
        <is>
          <t>Galway</t>
        </is>
      </c>
      <c r="I10" s="2" t="inlineStr">
        <is>
          <t>Róisín Nolan</t>
        </is>
      </c>
      <c r="J10" s="2" t="inlineStr">
        <is>
          <t>GP-IE-2609</t>
        </is>
      </c>
      <c r="K10" s="2" t="inlineStr">
        <is>
          <t>086 200 0109</t>
        </is>
      </c>
      <c r="L10" s="2" t="inlineStr">
        <is>
          <t>Confirmed</t>
        </is>
      </c>
      <c r="M10" s="7" t="inlineStr">
        <is>
          <t>Conor Walsh</t>
        </is>
      </c>
      <c r="N10" s="8">
        <f>IF(I10="","",IFERROR(VLOOKUP(I10,'Instructions'!$A$12:$C$21,3,FALSE),""))</f>
        <v/>
      </c>
      <c r="O10" s="8">
        <f>IF(OR(F10="",N10=""),"",F10*N10)</f>
        <v/>
      </c>
      <c r="P10" s="9" t="n">
        <v>45</v>
      </c>
      <c r="Q10" s="8">
        <f>IF(O10="","",O10+IF(P10="",0,P10))</f>
        <v/>
      </c>
      <c r="R10" s="7" t="inlineStr">
        <is>
          <t>Overnight cover with travel allowance</t>
        </is>
      </c>
    </row>
    <row r="11" ht="25" customHeight="1">
      <c r="A11" s="2" t="inlineStr">
        <is>
          <t>ROT-2026-010</t>
        </is>
      </c>
      <c r="B11" s="3" t="n">
        <v>46295</v>
      </c>
      <c r="C11" s="10">
        <f>IF(B11="","",IF(MOD(B11-46279,7)=0,"Monday",IF(MOD(B11-46279,7)=1,"Tuesday",IF(MOD(B11-46279,7)=2,"Wednesday",IF(MOD(B11-46279,7)=3,"Thursday",IF(MOD(B11-46279,7)=4,"Friday",IF(MOD(B11-46279,7)=5,"Saturday","Sunday")))))))</f>
        <v/>
      </c>
      <c r="D11" s="5" t="n">
        <v>0.75</v>
      </c>
      <c r="E11" s="5" t="n">
        <v>0.9583333333333334</v>
      </c>
      <c r="F11" s="11">
        <f>IF(OR(D11="",E11=""),"",MOD(E11-D11,1)*24)</f>
        <v/>
      </c>
      <c r="G11" s="2" t="inlineStr">
        <is>
          <t>Weekday Evening</t>
        </is>
      </c>
      <c r="H11" s="2" t="inlineStr">
        <is>
          <t>Limerick</t>
        </is>
      </c>
      <c r="I11" s="2" t="inlineStr">
        <is>
          <t>Liam Kavanagh</t>
        </is>
      </c>
      <c r="J11" s="2" t="inlineStr">
        <is>
          <t>GP-IE-2610</t>
        </is>
      </c>
      <c r="K11" s="2" t="inlineStr">
        <is>
          <t>086 200 0110</t>
        </is>
      </c>
      <c r="L11" s="2" t="inlineStr">
        <is>
          <t>Pending</t>
        </is>
      </c>
      <c r="M11" s="7" t="inlineStr">
        <is>
          <t>Saoirse Ryan</t>
        </is>
      </c>
      <c r="N11" s="12">
        <f>IF(I11="","",IFERROR(VLOOKUP(I11,'Instructions'!$A$12:$C$21,3,FALSE),""))</f>
        <v/>
      </c>
      <c r="O11" s="12">
        <f>IF(OR(F11="",N11=""),"",F11*N11)</f>
        <v/>
      </c>
      <c r="P11" s="9" t="n">
        <v>10</v>
      </c>
      <c r="Q11" s="12">
        <f>IF(O11="","",O11+IF(P11="",0,P11))</f>
        <v/>
      </c>
      <c r="R11" s="7" t="inlineStr">
        <is>
          <t>Final September evening shift</t>
        </is>
      </c>
    </row>
    <row r="12" ht="25" customHeight="1">
      <c r="A12" s="2" t="n"/>
      <c r="B12" s="3" t="n"/>
      <c r="C12" s="4">
        <f>IF(B12="","",IF(MOD(B12-46279,7)=0,"Monday",IF(MOD(B12-46279,7)=1,"Tuesday",IF(MOD(B12-46279,7)=2,"Wednesday",IF(MOD(B12-46279,7)=3,"Thursday",IF(MOD(B12-46279,7)=4,"Friday",IF(MOD(B12-46279,7)=5,"Saturday","Sunday")))))))</f>
        <v/>
      </c>
      <c r="D12" s="5" t="n"/>
      <c r="E12" s="5" t="n"/>
      <c r="F12" s="6">
        <f>IF(OR(D12="",E12=""),"",MOD(E12-D12,1)*24)</f>
        <v/>
      </c>
      <c r="G12" s="2" t="n"/>
      <c r="H12" s="2" t="n"/>
      <c r="I12" s="2" t="n"/>
      <c r="J12" s="2" t="n"/>
      <c r="K12" s="2" t="n"/>
      <c r="L12" s="2" t="n"/>
      <c r="M12" s="7" t="n"/>
      <c r="N12" s="8">
        <f>IF(I12="","",IFERROR(VLOOKUP(I12,'Instructions'!$A$12:$C$21,3,FALSE),""))</f>
        <v/>
      </c>
      <c r="O12" s="8">
        <f>IF(OR(F12="",N12=""),"",F12*N12)</f>
        <v/>
      </c>
      <c r="P12" s="9" t="n"/>
      <c r="Q12" s="8">
        <f>IF(O12="","",O12+IF(P12="",0,P12))</f>
        <v/>
      </c>
      <c r="R12" s="7" t="n"/>
    </row>
    <row r="13" ht="25" customHeight="1">
      <c r="A13" s="2" t="n"/>
      <c r="B13" s="3" t="n"/>
      <c r="C13" s="10">
        <f>IF(B13="","",IF(MOD(B13-46279,7)=0,"Monday",IF(MOD(B13-46279,7)=1,"Tuesday",IF(MOD(B13-46279,7)=2,"Wednesday",IF(MOD(B13-46279,7)=3,"Thursday",IF(MOD(B13-46279,7)=4,"Friday",IF(MOD(B13-46279,7)=5,"Saturday","Sunday")))))))</f>
        <v/>
      </c>
      <c r="D13" s="5" t="n"/>
      <c r="E13" s="5" t="n"/>
      <c r="F13" s="11">
        <f>IF(OR(D13="",E13=""),"",MOD(E13-D13,1)*24)</f>
        <v/>
      </c>
      <c r="G13" s="2" t="n"/>
      <c r="H13" s="2" t="n"/>
      <c r="I13" s="2" t="n"/>
      <c r="J13" s="2" t="n"/>
      <c r="K13" s="2" t="n"/>
      <c r="L13" s="2" t="n"/>
      <c r="M13" s="7" t="n"/>
      <c r="N13" s="12">
        <f>IF(I13="","",IFERROR(VLOOKUP(I13,'Instructions'!$A$12:$C$21,3,FALSE),""))</f>
        <v/>
      </c>
      <c r="O13" s="12">
        <f>IF(OR(F13="",N13=""),"",F13*N13)</f>
        <v/>
      </c>
      <c r="P13" s="9" t="n"/>
      <c r="Q13" s="12">
        <f>IF(O13="","",O13+IF(P13="",0,P13))</f>
        <v/>
      </c>
      <c r="R13" s="7" t="n"/>
    </row>
    <row r="14" ht="25" customHeight="1">
      <c r="A14" s="2" t="n"/>
      <c r="B14" s="3" t="n"/>
      <c r="C14" s="4">
        <f>IF(B14="","",IF(MOD(B14-46279,7)=0,"Monday",IF(MOD(B14-46279,7)=1,"Tuesday",IF(MOD(B14-46279,7)=2,"Wednesday",IF(MOD(B14-46279,7)=3,"Thursday",IF(MOD(B14-46279,7)=4,"Friday",IF(MOD(B14-46279,7)=5,"Saturday","Sunday")))))))</f>
        <v/>
      </c>
      <c r="D14" s="5" t="n"/>
      <c r="E14" s="5" t="n"/>
      <c r="F14" s="6">
        <f>IF(OR(D14="",E14=""),"",MOD(E14-D14,1)*24)</f>
        <v/>
      </c>
      <c r="G14" s="2" t="n"/>
      <c r="H14" s="2" t="n"/>
      <c r="I14" s="2" t="n"/>
      <c r="J14" s="2" t="n"/>
      <c r="K14" s="2" t="n"/>
      <c r="L14" s="2" t="n"/>
      <c r="M14" s="7" t="n"/>
      <c r="N14" s="8">
        <f>IF(I14="","",IFERROR(VLOOKUP(I14,'Instructions'!$A$12:$C$21,3,FALSE),""))</f>
        <v/>
      </c>
      <c r="O14" s="8">
        <f>IF(OR(F14="",N14=""),"",F14*N14)</f>
        <v/>
      </c>
      <c r="P14" s="9" t="n"/>
      <c r="Q14" s="8">
        <f>IF(O14="","",O14+IF(P14="",0,P14))</f>
        <v/>
      </c>
      <c r="R14" s="7" t="n"/>
    </row>
    <row r="15" ht="25" customHeight="1">
      <c r="A15" s="2" t="n"/>
      <c r="B15" s="3" t="n"/>
      <c r="C15" s="10">
        <f>IF(B15="","",IF(MOD(B15-46279,7)=0,"Monday",IF(MOD(B15-46279,7)=1,"Tuesday",IF(MOD(B15-46279,7)=2,"Wednesday",IF(MOD(B15-46279,7)=3,"Thursday",IF(MOD(B15-46279,7)=4,"Friday",IF(MOD(B15-46279,7)=5,"Saturday","Sunday")))))))</f>
        <v/>
      </c>
      <c r="D15" s="5" t="n"/>
      <c r="E15" s="5" t="n"/>
      <c r="F15" s="11">
        <f>IF(OR(D15="",E15=""),"",MOD(E15-D15,1)*24)</f>
        <v/>
      </c>
      <c r="G15" s="2" t="n"/>
      <c r="H15" s="2" t="n"/>
      <c r="I15" s="2" t="n"/>
      <c r="J15" s="2" t="n"/>
      <c r="K15" s="2" t="n"/>
      <c r="L15" s="2" t="n"/>
      <c r="M15" s="7" t="n"/>
      <c r="N15" s="12">
        <f>IF(I15="","",IFERROR(VLOOKUP(I15,'Instructions'!$A$12:$C$21,3,FALSE),""))</f>
        <v/>
      </c>
      <c r="O15" s="12">
        <f>IF(OR(F15="",N15=""),"",F15*N15)</f>
        <v/>
      </c>
      <c r="P15" s="9" t="n"/>
      <c r="Q15" s="12">
        <f>IF(O15="","",O15+IF(P15="",0,P15))</f>
        <v/>
      </c>
      <c r="R15" s="7" t="n"/>
    </row>
    <row r="16" ht="25" customHeight="1">
      <c r="A16" s="2" t="n"/>
      <c r="B16" s="3" t="n"/>
      <c r="C16" s="4">
        <f>IF(B16="","",IF(MOD(B16-46279,7)=0,"Monday",IF(MOD(B16-46279,7)=1,"Tuesday",IF(MOD(B16-46279,7)=2,"Wednesday",IF(MOD(B16-46279,7)=3,"Thursday",IF(MOD(B16-46279,7)=4,"Friday",IF(MOD(B16-46279,7)=5,"Saturday","Sunday")))))))</f>
        <v/>
      </c>
      <c r="D16" s="5" t="n"/>
      <c r="E16" s="5" t="n"/>
      <c r="F16" s="6">
        <f>IF(OR(D16="",E16=""),"",MOD(E16-D16,1)*24)</f>
        <v/>
      </c>
      <c r="G16" s="2" t="n"/>
      <c r="H16" s="2" t="n"/>
      <c r="I16" s="2" t="n"/>
      <c r="J16" s="2" t="n"/>
      <c r="K16" s="2" t="n"/>
      <c r="L16" s="2" t="n"/>
      <c r="M16" s="7" t="n"/>
      <c r="N16" s="8">
        <f>IF(I16="","",IFERROR(VLOOKUP(I16,'Instructions'!$A$12:$C$21,3,FALSE),""))</f>
        <v/>
      </c>
      <c r="O16" s="8">
        <f>IF(OR(F16="",N16=""),"",F16*N16)</f>
        <v/>
      </c>
      <c r="P16" s="9" t="n"/>
      <c r="Q16" s="8">
        <f>IF(O16="","",O16+IF(P16="",0,P16))</f>
        <v/>
      </c>
      <c r="R16" s="7" t="n"/>
    </row>
    <row r="17" ht="25" customHeight="1">
      <c r="A17" s="2" t="n"/>
      <c r="B17" s="3" t="n"/>
      <c r="C17" s="10">
        <f>IF(B17="","",IF(MOD(B17-46279,7)=0,"Monday",IF(MOD(B17-46279,7)=1,"Tuesday",IF(MOD(B17-46279,7)=2,"Wednesday",IF(MOD(B17-46279,7)=3,"Thursday",IF(MOD(B17-46279,7)=4,"Friday",IF(MOD(B17-46279,7)=5,"Saturday","Sunday")))))))</f>
        <v/>
      </c>
      <c r="D17" s="5" t="n"/>
      <c r="E17" s="5" t="n"/>
      <c r="F17" s="11">
        <f>IF(OR(D17="",E17=""),"",MOD(E17-D17,1)*24)</f>
        <v/>
      </c>
      <c r="G17" s="2" t="n"/>
      <c r="H17" s="2" t="n"/>
      <c r="I17" s="2" t="n"/>
      <c r="J17" s="2" t="n"/>
      <c r="K17" s="2" t="n"/>
      <c r="L17" s="2" t="n"/>
      <c r="M17" s="7" t="n"/>
      <c r="N17" s="12">
        <f>IF(I17="","",IFERROR(VLOOKUP(I17,'Instructions'!$A$12:$C$21,3,FALSE),""))</f>
        <v/>
      </c>
      <c r="O17" s="12">
        <f>IF(OR(F17="",N17=""),"",F17*N17)</f>
        <v/>
      </c>
      <c r="P17" s="9" t="n"/>
      <c r="Q17" s="12">
        <f>IF(O17="","",O17+IF(P17="",0,P17))</f>
        <v/>
      </c>
      <c r="R17" s="7" t="n"/>
    </row>
    <row r="18" ht="25" customHeight="1">
      <c r="A18" s="2" t="n"/>
      <c r="B18" s="3" t="n"/>
      <c r="C18" s="4">
        <f>IF(B18="","",IF(MOD(B18-46279,7)=0,"Monday",IF(MOD(B18-46279,7)=1,"Tuesday",IF(MOD(B18-46279,7)=2,"Wednesday",IF(MOD(B18-46279,7)=3,"Thursday",IF(MOD(B18-46279,7)=4,"Friday",IF(MOD(B18-46279,7)=5,"Saturday","Sunday")))))))</f>
        <v/>
      </c>
      <c r="D18" s="5" t="n"/>
      <c r="E18" s="5" t="n"/>
      <c r="F18" s="6">
        <f>IF(OR(D18="",E18=""),"",MOD(E18-D18,1)*24)</f>
        <v/>
      </c>
      <c r="G18" s="2" t="n"/>
      <c r="H18" s="2" t="n"/>
      <c r="I18" s="2" t="n"/>
      <c r="J18" s="2" t="n"/>
      <c r="K18" s="2" t="n"/>
      <c r="L18" s="2" t="n"/>
      <c r="M18" s="7" t="n"/>
      <c r="N18" s="8">
        <f>IF(I18="","",IFERROR(VLOOKUP(I18,'Instructions'!$A$12:$C$21,3,FALSE),""))</f>
        <v/>
      </c>
      <c r="O18" s="8">
        <f>IF(OR(F18="",N18=""),"",F18*N18)</f>
        <v/>
      </c>
      <c r="P18" s="9" t="n"/>
      <c r="Q18" s="8">
        <f>IF(O18="","",O18+IF(P18="",0,P18))</f>
        <v/>
      </c>
      <c r="R18" s="7" t="n"/>
    </row>
    <row r="19" ht="25" customHeight="1">
      <c r="A19" s="2" t="n"/>
      <c r="B19" s="3" t="n"/>
      <c r="C19" s="10">
        <f>IF(B19="","",IF(MOD(B19-46279,7)=0,"Monday",IF(MOD(B19-46279,7)=1,"Tuesday",IF(MOD(B19-46279,7)=2,"Wednesday",IF(MOD(B19-46279,7)=3,"Thursday",IF(MOD(B19-46279,7)=4,"Friday",IF(MOD(B19-46279,7)=5,"Saturday","Sunday")))))))</f>
        <v/>
      </c>
      <c r="D19" s="5" t="n"/>
      <c r="E19" s="5" t="n"/>
      <c r="F19" s="11">
        <f>IF(OR(D19="",E19=""),"",MOD(E19-D19,1)*24)</f>
        <v/>
      </c>
      <c r="G19" s="2" t="n"/>
      <c r="H19" s="2" t="n"/>
      <c r="I19" s="2" t="n"/>
      <c r="J19" s="2" t="n"/>
      <c r="K19" s="2" t="n"/>
      <c r="L19" s="2" t="n"/>
      <c r="M19" s="7" t="n"/>
      <c r="N19" s="12">
        <f>IF(I19="","",IFERROR(VLOOKUP(I19,'Instructions'!$A$12:$C$21,3,FALSE),""))</f>
        <v/>
      </c>
      <c r="O19" s="12">
        <f>IF(OR(F19="",N19=""),"",F19*N19)</f>
        <v/>
      </c>
      <c r="P19" s="9" t="n"/>
      <c r="Q19" s="12">
        <f>IF(O19="","",O19+IF(P19="",0,P19))</f>
        <v/>
      </c>
      <c r="R19" s="7" t="n"/>
    </row>
    <row r="20" ht="25" customHeight="1">
      <c r="A20" s="2" t="n"/>
      <c r="B20" s="3" t="n"/>
      <c r="C20" s="4">
        <f>IF(B20="","",IF(MOD(B20-46279,7)=0,"Monday",IF(MOD(B20-46279,7)=1,"Tuesday",IF(MOD(B20-46279,7)=2,"Wednesday",IF(MOD(B20-46279,7)=3,"Thursday",IF(MOD(B20-46279,7)=4,"Friday",IF(MOD(B20-46279,7)=5,"Saturday","Sunday")))))))</f>
        <v/>
      </c>
      <c r="D20" s="5" t="n"/>
      <c r="E20" s="5" t="n"/>
      <c r="F20" s="6">
        <f>IF(OR(D20="",E20=""),"",MOD(E20-D20,1)*24)</f>
        <v/>
      </c>
      <c r="G20" s="2" t="n"/>
      <c r="H20" s="2" t="n"/>
      <c r="I20" s="2" t="n"/>
      <c r="J20" s="2" t="n"/>
      <c r="K20" s="2" t="n"/>
      <c r="L20" s="2" t="n"/>
      <c r="M20" s="7" t="n"/>
      <c r="N20" s="8">
        <f>IF(I20="","",IFERROR(VLOOKUP(I20,'Instructions'!$A$12:$C$21,3,FALSE),""))</f>
        <v/>
      </c>
      <c r="O20" s="8">
        <f>IF(OR(F20="",N20=""),"",F20*N20)</f>
        <v/>
      </c>
      <c r="P20" s="9" t="n"/>
      <c r="Q20" s="8">
        <f>IF(O20="","",O20+IF(P20="",0,P20))</f>
        <v/>
      </c>
      <c r="R20" s="7" t="n"/>
    </row>
    <row r="21" ht="25" customHeight="1">
      <c r="A21" s="2" t="n"/>
      <c r="B21" s="3" t="n"/>
      <c r="C21" s="10">
        <f>IF(B21="","",IF(MOD(B21-46279,7)=0,"Monday",IF(MOD(B21-46279,7)=1,"Tuesday",IF(MOD(B21-46279,7)=2,"Wednesday",IF(MOD(B21-46279,7)=3,"Thursday",IF(MOD(B21-46279,7)=4,"Friday",IF(MOD(B21-46279,7)=5,"Saturday","Sunday")))))))</f>
        <v/>
      </c>
      <c r="D21" s="5" t="n"/>
      <c r="E21" s="5" t="n"/>
      <c r="F21" s="11">
        <f>IF(OR(D21="",E21=""),"",MOD(E21-D21,1)*24)</f>
        <v/>
      </c>
      <c r="G21" s="2" t="n"/>
      <c r="H21" s="2" t="n"/>
      <c r="I21" s="2" t="n"/>
      <c r="J21" s="2" t="n"/>
      <c r="K21" s="2" t="n"/>
      <c r="L21" s="2" t="n"/>
      <c r="M21" s="7" t="n"/>
      <c r="N21" s="12">
        <f>IF(I21="","",IFERROR(VLOOKUP(I21,'Instructions'!$A$12:$C$21,3,FALSE),""))</f>
        <v/>
      </c>
      <c r="O21" s="12">
        <f>IF(OR(F21="",N21=""),"",F21*N21)</f>
        <v/>
      </c>
      <c r="P21" s="9" t="n"/>
      <c r="Q21" s="12">
        <f>IF(O21="","",O21+IF(P21="",0,P21))</f>
        <v/>
      </c>
      <c r="R21" s="7" t="n"/>
    </row>
    <row r="22" ht="25" customHeight="1">
      <c r="A22" s="2" t="n"/>
      <c r="B22" s="3" t="n"/>
      <c r="C22" s="4">
        <f>IF(B22="","",IF(MOD(B22-46279,7)=0,"Monday",IF(MOD(B22-46279,7)=1,"Tuesday",IF(MOD(B22-46279,7)=2,"Wednesday",IF(MOD(B22-46279,7)=3,"Thursday",IF(MOD(B22-46279,7)=4,"Friday",IF(MOD(B22-46279,7)=5,"Saturday","Sunday")))))))</f>
        <v/>
      </c>
      <c r="D22" s="5" t="n"/>
      <c r="E22" s="5" t="n"/>
      <c r="F22" s="6">
        <f>IF(OR(D22="",E22=""),"",MOD(E22-D22,1)*24)</f>
        <v/>
      </c>
      <c r="G22" s="2" t="n"/>
      <c r="H22" s="2" t="n"/>
      <c r="I22" s="2" t="n"/>
      <c r="J22" s="2" t="n"/>
      <c r="K22" s="2" t="n"/>
      <c r="L22" s="2" t="n"/>
      <c r="M22" s="7" t="n"/>
      <c r="N22" s="8">
        <f>IF(I22="","",IFERROR(VLOOKUP(I22,'Instructions'!$A$12:$C$21,3,FALSE),""))</f>
        <v/>
      </c>
      <c r="O22" s="8">
        <f>IF(OR(F22="",N22=""),"",F22*N22)</f>
        <v/>
      </c>
      <c r="P22" s="9" t="n"/>
      <c r="Q22" s="8">
        <f>IF(O22="","",O22+IF(P22="",0,P22))</f>
        <v/>
      </c>
      <c r="R22" s="7" t="n"/>
    </row>
    <row r="23" ht="25" customHeight="1">
      <c r="A23" s="2" t="n"/>
      <c r="B23" s="3" t="n"/>
      <c r="C23" s="10">
        <f>IF(B23="","",IF(MOD(B23-46279,7)=0,"Monday",IF(MOD(B23-46279,7)=1,"Tuesday",IF(MOD(B23-46279,7)=2,"Wednesday",IF(MOD(B23-46279,7)=3,"Thursday",IF(MOD(B23-46279,7)=4,"Friday",IF(MOD(B23-46279,7)=5,"Saturday","Sunday")))))))</f>
        <v/>
      </c>
      <c r="D23" s="5" t="n"/>
      <c r="E23" s="5" t="n"/>
      <c r="F23" s="11">
        <f>IF(OR(D23="",E23=""),"",MOD(E23-D23,1)*24)</f>
        <v/>
      </c>
      <c r="G23" s="2" t="n"/>
      <c r="H23" s="2" t="n"/>
      <c r="I23" s="2" t="n"/>
      <c r="J23" s="2" t="n"/>
      <c r="K23" s="2" t="n"/>
      <c r="L23" s="2" t="n"/>
      <c r="M23" s="7" t="n"/>
      <c r="N23" s="12">
        <f>IF(I23="","",IFERROR(VLOOKUP(I23,'Instructions'!$A$12:$C$21,3,FALSE),""))</f>
        <v/>
      </c>
      <c r="O23" s="12">
        <f>IF(OR(F23="",N23=""),"",F23*N23)</f>
        <v/>
      </c>
      <c r="P23" s="9" t="n"/>
      <c r="Q23" s="12">
        <f>IF(O23="","",O23+IF(P23="",0,P23))</f>
        <v/>
      </c>
      <c r="R23" s="7" t="n"/>
    </row>
    <row r="24" ht="25" customHeight="1">
      <c r="A24" s="2" t="n"/>
      <c r="B24" s="3" t="n"/>
      <c r="C24" s="4">
        <f>IF(B24="","",IF(MOD(B24-46279,7)=0,"Monday",IF(MOD(B24-46279,7)=1,"Tuesday",IF(MOD(B24-46279,7)=2,"Wednesday",IF(MOD(B24-46279,7)=3,"Thursday",IF(MOD(B24-46279,7)=4,"Friday",IF(MOD(B24-46279,7)=5,"Saturday","Sunday")))))))</f>
        <v/>
      </c>
      <c r="D24" s="5" t="n"/>
      <c r="E24" s="5" t="n"/>
      <c r="F24" s="6">
        <f>IF(OR(D24="",E24=""),"",MOD(E24-D24,1)*24)</f>
        <v/>
      </c>
      <c r="G24" s="2" t="n"/>
      <c r="H24" s="2" t="n"/>
      <c r="I24" s="2" t="n"/>
      <c r="J24" s="2" t="n"/>
      <c r="K24" s="2" t="n"/>
      <c r="L24" s="2" t="n"/>
      <c r="M24" s="7" t="n"/>
      <c r="N24" s="8">
        <f>IF(I24="","",IFERROR(VLOOKUP(I24,'Instructions'!$A$12:$C$21,3,FALSE),""))</f>
        <v/>
      </c>
      <c r="O24" s="8">
        <f>IF(OR(F24="",N24=""),"",F24*N24)</f>
        <v/>
      </c>
      <c r="P24" s="9" t="n"/>
      <c r="Q24" s="8">
        <f>IF(O24="","",O24+IF(P24="",0,P24))</f>
        <v/>
      </c>
      <c r="R24" s="7" t="n"/>
    </row>
    <row r="25" ht="25" customHeight="1">
      <c r="A25" s="2" t="n"/>
      <c r="B25" s="3" t="n"/>
      <c r="C25" s="10">
        <f>IF(B25="","",IF(MOD(B25-46279,7)=0,"Monday",IF(MOD(B25-46279,7)=1,"Tuesday",IF(MOD(B25-46279,7)=2,"Wednesday",IF(MOD(B25-46279,7)=3,"Thursday",IF(MOD(B25-46279,7)=4,"Friday",IF(MOD(B25-46279,7)=5,"Saturday","Sunday")))))))</f>
        <v/>
      </c>
      <c r="D25" s="5" t="n"/>
      <c r="E25" s="5" t="n"/>
      <c r="F25" s="11">
        <f>IF(OR(D25="",E25=""),"",MOD(E25-D25,1)*24)</f>
        <v/>
      </c>
      <c r="G25" s="2" t="n"/>
      <c r="H25" s="2" t="n"/>
      <c r="I25" s="2" t="n"/>
      <c r="J25" s="2" t="n"/>
      <c r="K25" s="2" t="n"/>
      <c r="L25" s="2" t="n"/>
      <c r="M25" s="7" t="n"/>
      <c r="N25" s="12">
        <f>IF(I25="","",IFERROR(VLOOKUP(I25,'Instructions'!$A$12:$C$21,3,FALSE),""))</f>
        <v/>
      </c>
      <c r="O25" s="12">
        <f>IF(OR(F25="",N25=""),"",F25*N25)</f>
        <v/>
      </c>
      <c r="P25" s="9" t="n"/>
      <c r="Q25" s="12">
        <f>IF(O25="","",O25+IF(P25="",0,P25))</f>
        <v/>
      </c>
      <c r="R25" s="7" t="n"/>
    </row>
    <row r="26" ht="25" customHeight="1">
      <c r="A26" s="2" t="n"/>
      <c r="B26" s="3" t="n"/>
      <c r="C26" s="4">
        <f>IF(B26="","",IF(MOD(B26-46279,7)=0,"Monday",IF(MOD(B26-46279,7)=1,"Tuesday",IF(MOD(B26-46279,7)=2,"Wednesday",IF(MOD(B26-46279,7)=3,"Thursday",IF(MOD(B26-46279,7)=4,"Friday",IF(MOD(B26-46279,7)=5,"Saturday","Sunday")))))))</f>
        <v/>
      </c>
      <c r="D26" s="5" t="n"/>
      <c r="E26" s="5" t="n"/>
      <c r="F26" s="6">
        <f>IF(OR(D26="",E26=""),"",MOD(E26-D26,1)*24)</f>
        <v/>
      </c>
      <c r="G26" s="2" t="n"/>
      <c r="H26" s="2" t="n"/>
      <c r="I26" s="2" t="n"/>
      <c r="J26" s="2" t="n"/>
      <c r="K26" s="2" t="n"/>
      <c r="L26" s="2" t="n"/>
      <c r="M26" s="7" t="n"/>
      <c r="N26" s="8">
        <f>IF(I26="","",IFERROR(VLOOKUP(I26,'Instructions'!$A$12:$C$21,3,FALSE),""))</f>
        <v/>
      </c>
      <c r="O26" s="8">
        <f>IF(OR(F26="",N26=""),"",F26*N26)</f>
        <v/>
      </c>
      <c r="P26" s="9" t="n"/>
      <c r="Q26" s="8">
        <f>IF(O26="","",O26+IF(P26="",0,P26))</f>
        <v/>
      </c>
      <c r="R26" s="7" t="n"/>
    </row>
    <row r="27" ht="25" customHeight="1">
      <c r="A27" s="2" t="n"/>
      <c r="B27" s="3" t="n"/>
      <c r="C27" s="10">
        <f>IF(B27="","",IF(MOD(B27-46279,7)=0,"Monday",IF(MOD(B27-46279,7)=1,"Tuesday",IF(MOD(B27-46279,7)=2,"Wednesday",IF(MOD(B27-46279,7)=3,"Thursday",IF(MOD(B27-46279,7)=4,"Friday",IF(MOD(B27-46279,7)=5,"Saturday","Sunday")))))))</f>
        <v/>
      </c>
      <c r="D27" s="5" t="n"/>
      <c r="E27" s="5" t="n"/>
      <c r="F27" s="11">
        <f>IF(OR(D27="",E27=""),"",MOD(E27-D27,1)*24)</f>
        <v/>
      </c>
      <c r="G27" s="2" t="n"/>
      <c r="H27" s="2" t="n"/>
      <c r="I27" s="2" t="n"/>
      <c r="J27" s="2" t="n"/>
      <c r="K27" s="2" t="n"/>
      <c r="L27" s="2" t="n"/>
      <c r="M27" s="7" t="n"/>
      <c r="N27" s="12">
        <f>IF(I27="","",IFERROR(VLOOKUP(I27,'Instructions'!$A$12:$C$21,3,FALSE),""))</f>
        <v/>
      </c>
      <c r="O27" s="12">
        <f>IF(OR(F27="",N27=""),"",F27*N27)</f>
        <v/>
      </c>
      <c r="P27" s="9" t="n"/>
      <c r="Q27" s="12">
        <f>IF(O27="","",O27+IF(P27="",0,P27))</f>
        <v/>
      </c>
      <c r="R27" s="7" t="n"/>
    </row>
    <row r="28" ht="25" customHeight="1">
      <c r="A28" s="2" t="n"/>
      <c r="B28" s="3" t="n"/>
      <c r="C28" s="4">
        <f>IF(B28="","",IF(MOD(B28-46279,7)=0,"Monday",IF(MOD(B28-46279,7)=1,"Tuesday",IF(MOD(B28-46279,7)=2,"Wednesday",IF(MOD(B28-46279,7)=3,"Thursday",IF(MOD(B28-46279,7)=4,"Friday",IF(MOD(B28-46279,7)=5,"Saturday","Sunday")))))))</f>
        <v/>
      </c>
      <c r="D28" s="5" t="n"/>
      <c r="E28" s="5" t="n"/>
      <c r="F28" s="6">
        <f>IF(OR(D28="",E28=""),"",MOD(E28-D28,1)*24)</f>
        <v/>
      </c>
      <c r="G28" s="2" t="n"/>
      <c r="H28" s="2" t="n"/>
      <c r="I28" s="2" t="n"/>
      <c r="J28" s="2" t="n"/>
      <c r="K28" s="2" t="n"/>
      <c r="L28" s="2" t="n"/>
      <c r="M28" s="7" t="n"/>
      <c r="N28" s="8">
        <f>IF(I28="","",IFERROR(VLOOKUP(I28,'Instructions'!$A$12:$C$21,3,FALSE),""))</f>
        <v/>
      </c>
      <c r="O28" s="8">
        <f>IF(OR(F28="",N28=""),"",F28*N28)</f>
        <v/>
      </c>
      <c r="P28" s="9" t="n"/>
      <c r="Q28" s="8">
        <f>IF(O28="","",O28+IF(P28="",0,P28))</f>
        <v/>
      </c>
      <c r="R28" s="7" t="n"/>
    </row>
    <row r="29" ht="25" customHeight="1">
      <c r="A29" s="2" t="n"/>
      <c r="B29" s="3" t="n"/>
      <c r="C29" s="10">
        <f>IF(B29="","",IF(MOD(B29-46279,7)=0,"Monday",IF(MOD(B29-46279,7)=1,"Tuesday",IF(MOD(B29-46279,7)=2,"Wednesday",IF(MOD(B29-46279,7)=3,"Thursday",IF(MOD(B29-46279,7)=4,"Friday",IF(MOD(B29-46279,7)=5,"Saturday","Sunday")))))))</f>
        <v/>
      </c>
      <c r="D29" s="5" t="n"/>
      <c r="E29" s="5" t="n"/>
      <c r="F29" s="11">
        <f>IF(OR(D29="",E29=""),"",MOD(E29-D29,1)*24)</f>
        <v/>
      </c>
      <c r="G29" s="2" t="n"/>
      <c r="H29" s="2" t="n"/>
      <c r="I29" s="2" t="n"/>
      <c r="J29" s="2" t="n"/>
      <c r="K29" s="2" t="n"/>
      <c r="L29" s="2" t="n"/>
      <c r="M29" s="7" t="n"/>
      <c r="N29" s="12">
        <f>IF(I29="","",IFERROR(VLOOKUP(I29,'Instructions'!$A$12:$C$21,3,FALSE),""))</f>
        <v/>
      </c>
      <c r="O29" s="12">
        <f>IF(OR(F29="",N29=""),"",F29*N29)</f>
        <v/>
      </c>
      <c r="P29" s="9" t="n"/>
      <c r="Q29" s="12">
        <f>IF(O29="","",O29+IF(P29="",0,P29))</f>
        <v/>
      </c>
      <c r="R29" s="7" t="n"/>
    </row>
    <row r="30" ht="25" customHeight="1">
      <c r="A30" s="2" t="n"/>
      <c r="B30" s="3" t="n"/>
      <c r="C30" s="4">
        <f>IF(B30="","",IF(MOD(B30-46279,7)=0,"Monday",IF(MOD(B30-46279,7)=1,"Tuesday",IF(MOD(B30-46279,7)=2,"Wednesday",IF(MOD(B30-46279,7)=3,"Thursday",IF(MOD(B30-46279,7)=4,"Friday",IF(MOD(B30-46279,7)=5,"Saturday","Sunday")))))))</f>
        <v/>
      </c>
      <c r="D30" s="5" t="n"/>
      <c r="E30" s="5" t="n"/>
      <c r="F30" s="6">
        <f>IF(OR(D30="",E30=""),"",MOD(E30-D30,1)*24)</f>
        <v/>
      </c>
      <c r="G30" s="2" t="n"/>
      <c r="H30" s="2" t="n"/>
      <c r="I30" s="2" t="n"/>
      <c r="J30" s="2" t="n"/>
      <c r="K30" s="2" t="n"/>
      <c r="L30" s="2" t="n"/>
      <c r="M30" s="7" t="n"/>
      <c r="N30" s="8">
        <f>IF(I30="","",IFERROR(VLOOKUP(I30,'Instructions'!$A$12:$C$21,3,FALSE),""))</f>
        <v/>
      </c>
      <c r="O30" s="8">
        <f>IF(OR(F30="",N30=""),"",F30*N30)</f>
        <v/>
      </c>
      <c r="P30" s="9" t="n"/>
      <c r="Q30" s="8">
        <f>IF(O30="","",O30+IF(P30="",0,P30))</f>
        <v/>
      </c>
      <c r="R30" s="7" t="n"/>
    </row>
    <row r="31" ht="25" customHeight="1">
      <c r="A31" s="2" t="n"/>
      <c r="B31" s="3" t="n"/>
      <c r="C31" s="10">
        <f>IF(B31="","",IF(MOD(B31-46279,7)=0,"Monday",IF(MOD(B31-46279,7)=1,"Tuesday",IF(MOD(B31-46279,7)=2,"Wednesday",IF(MOD(B31-46279,7)=3,"Thursday",IF(MOD(B31-46279,7)=4,"Friday",IF(MOD(B31-46279,7)=5,"Saturday","Sunday")))))))</f>
        <v/>
      </c>
      <c r="D31" s="5" t="n"/>
      <c r="E31" s="5" t="n"/>
      <c r="F31" s="11">
        <f>IF(OR(D31="",E31=""),"",MOD(E31-D31,1)*24)</f>
        <v/>
      </c>
      <c r="G31" s="2" t="n"/>
      <c r="H31" s="2" t="n"/>
      <c r="I31" s="2" t="n"/>
      <c r="J31" s="2" t="n"/>
      <c r="K31" s="2" t="n"/>
      <c r="L31" s="2" t="n"/>
      <c r="M31" s="7" t="n"/>
      <c r="N31" s="12">
        <f>IF(I31="","",IFERROR(VLOOKUP(I31,'Instructions'!$A$12:$C$21,3,FALSE),""))</f>
        <v/>
      </c>
      <c r="O31" s="12">
        <f>IF(OR(F31="",N31=""),"",F31*N31)</f>
        <v/>
      </c>
      <c r="P31" s="9" t="n"/>
      <c r="Q31" s="12">
        <f>IF(O31="","",O31+IF(P31="",0,P31))</f>
        <v/>
      </c>
      <c r="R31" s="7" t="n"/>
    </row>
    <row r="32" ht="25" customHeight="1">
      <c r="A32" s="2" t="n"/>
      <c r="B32" s="3" t="n"/>
      <c r="C32" s="4">
        <f>IF(B32="","",IF(MOD(B32-46279,7)=0,"Monday",IF(MOD(B32-46279,7)=1,"Tuesday",IF(MOD(B32-46279,7)=2,"Wednesday",IF(MOD(B32-46279,7)=3,"Thursday",IF(MOD(B32-46279,7)=4,"Friday",IF(MOD(B32-46279,7)=5,"Saturday","Sunday")))))))</f>
        <v/>
      </c>
      <c r="D32" s="5" t="n"/>
      <c r="E32" s="5" t="n"/>
      <c r="F32" s="6">
        <f>IF(OR(D32="",E32=""),"",MOD(E32-D32,1)*24)</f>
        <v/>
      </c>
      <c r="G32" s="2" t="n"/>
      <c r="H32" s="2" t="n"/>
      <c r="I32" s="2" t="n"/>
      <c r="J32" s="2" t="n"/>
      <c r="K32" s="2" t="n"/>
      <c r="L32" s="2" t="n"/>
      <c r="M32" s="7" t="n"/>
      <c r="N32" s="8">
        <f>IF(I32="","",IFERROR(VLOOKUP(I32,'Instructions'!$A$12:$C$21,3,FALSE),""))</f>
        <v/>
      </c>
      <c r="O32" s="8">
        <f>IF(OR(F32="",N32=""),"",F32*N32)</f>
        <v/>
      </c>
      <c r="P32" s="9" t="n"/>
      <c r="Q32" s="8">
        <f>IF(O32="","",O32+IF(P32="",0,P32))</f>
        <v/>
      </c>
      <c r="R32" s="7" t="n"/>
    </row>
    <row r="33" ht="25" customHeight="1">
      <c r="A33" s="2" t="n"/>
      <c r="B33" s="3" t="n"/>
      <c r="C33" s="10">
        <f>IF(B33="","",IF(MOD(B33-46279,7)=0,"Monday",IF(MOD(B33-46279,7)=1,"Tuesday",IF(MOD(B33-46279,7)=2,"Wednesday",IF(MOD(B33-46279,7)=3,"Thursday",IF(MOD(B33-46279,7)=4,"Friday",IF(MOD(B33-46279,7)=5,"Saturday","Sunday")))))))</f>
        <v/>
      </c>
      <c r="D33" s="5" t="n"/>
      <c r="E33" s="5" t="n"/>
      <c r="F33" s="11">
        <f>IF(OR(D33="",E33=""),"",MOD(E33-D33,1)*24)</f>
        <v/>
      </c>
      <c r="G33" s="2" t="n"/>
      <c r="H33" s="2" t="n"/>
      <c r="I33" s="2" t="n"/>
      <c r="J33" s="2" t="n"/>
      <c r="K33" s="2" t="n"/>
      <c r="L33" s="2" t="n"/>
      <c r="M33" s="7" t="n"/>
      <c r="N33" s="12">
        <f>IF(I33="","",IFERROR(VLOOKUP(I33,'Instructions'!$A$12:$C$21,3,FALSE),""))</f>
        <v/>
      </c>
      <c r="O33" s="12">
        <f>IF(OR(F33="",N33=""),"",F33*N33)</f>
        <v/>
      </c>
      <c r="P33" s="9" t="n"/>
      <c r="Q33" s="12">
        <f>IF(O33="","",O33+IF(P33="",0,P33))</f>
        <v/>
      </c>
      <c r="R33" s="7" t="n"/>
    </row>
    <row r="34" ht="25" customHeight="1">
      <c r="A34" s="2" t="n"/>
      <c r="B34" s="3" t="n"/>
      <c r="C34" s="4">
        <f>IF(B34="","",IF(MOD(B34-46279,7)=0,"Monday",IF(MOD(B34-46279,7)=1,"Tuesday",IF(MOD(B34-46279,7)=2,"Wednesday",IF(MOD(B34-46279,7)=3,"Thursday",IF(MOD(B34-46279,7)=4,"Friday",IF(MOD(B34-46279,7)=5,"Saturday","Sunday")))))))</f>
        <v/>
      </c>
      <c r="D34" s="5" t="n"/>
      <c r="E34" s="5" t="n"/>
      <c r="F34" s="6">
        <f>IF(OR(D34="",E34=""),"",MOD(E34-D34,1)*24)</f>
        <v/>
      </c>
      <c r="G34" s="2" t="n"/>
      <c r="H34" s="2" t="n"/>
      <c r="I34" s="2" t="n"/>
      <c r="J34" s="2" t="n"/>
      <c r="K34" s="2" t="n"/>
      <c r="L34" s="2" t="n"/>
      <c r="M34" s="7" t="n"/>
      <c r="N34" s="8">
        <f>IF(I34="","",IFERROR(VLOOKUP(I34,'Instructions'!$A$12:$C$21,3,FALSE),""))</f>
        <v/>
      </c>
      <c r="O34" s="8">
        <f>IF(OR(F34="",N34=""),"",F34*N34)</f>
        <v/>
      </c>
      <c r="P34" s="9" t="n"/>
      <c r="Q34" s="8">
        <f>IF(O34="","",O34+IF(P34="",0,P34))</f>
        <v/>
      </c>
      <c r="R34" s="7" t="n"/>
    </row>
    <row r="35" ht="25" customHeight="1">
      <c r="A35" s="2" t="n"/>
      <c r="B35" s="3" t="n"/>
      <c r="C35" s="10">
        <f>IF(B35="","",IF(MOD(B35-46279,7)=0,"Monday",IF(MOD(B35-46279,7)=1,"Tuesday",IF(MOD(B35-46279,7)=2,"Wednesday",IF(MOD(B35-46279,7)=3,"Thursday",IF(MOD(B35-46279,7)=4,"Friday",IF(MOD(B35-46279,7)=5,"Saturday","Sunday")))))))</f>
        <v/>
      </c>
      <c r="D35" s="5" t="n"/>
      <c r="E35" s="5" t="n"/>
      <c r="F35" s="11">
        <f>IF(OR(D35="",E35=""),"",MOD(E35-D35,1)*24)</f>
        <v/>
      </c>
      <c r="G35" s="2" t="n"/>
      <c r="H35" s="2" t="n"/>
      <c r="I35" s="2" t="n"/>
      <c r="J35" s="2" t="n"/>
      <c r="K35" s="2" t="n"/>
      <c r="L35" s="2" t="n"/>
      <c r="M35" s="7" t="n"/>
      <c r="N35" s="12">
        <f>IF(I35="","",IFERROR(VLOOKUP(I35,'Instructions'!$A$12:$C$21,3,FALSE),""))</f>
        <v/>
      </c>
      <c r="O35" s="12">
        <f>IF(OR(F35="",N35=""),"",F35*N35)</f>
        <v/>
      </c>
      <c r="P35" s="9" t="n"/>
      <c r="Q35" s="12">
        <f>IF(O35="","",O35+IF(P35="",0,P35))</f>
        <v/>
      </c>
      <c r="R35" s="7" t="n"/>
    </row>
    <row r="36" ht="25" customHeight="1">
      <c r="A36" s="2" t="n"/>
      <c r="B36" s="3" t="n"/>
      <c r="C36" s="4">
        <f>IF(B36="","",IF(MOD(B36-46279,7)=0,"Monday",IF(MOD(B36-46279,7)=1,"Tuesday",IF(MOD(B36-46279,7)=2,"Wednesday",IF(MOD(B36-46279,7)=3,"Thursday",IF(MOD(B36-46279,7)=4,"Friday",IF(MOD(B36-46279,7)=5,"Saturday","Sunday")))))))</f>
        <v/>
      </c>
      <c r="D36" s="5" t="n"/>
      <c r="E36" s="5" t="n"/>
      <c r="F36" s="6">
        <f>IF(OR(D36="",E36=""),"",MOD(E36-D36,1)*24)</f>
        <v/>
      </c>
      <c r="G36" s="2" t="n"/>
      <c r="H36" s="2" t="n"/>
      <c r="I36" s="2" t="n"/>
      <c r="J36" s="2" t="n"/>
      <c r="K36" s="2" t="n"/>
      <c r="L36" s="2" t="n"/>
      <c r="M36" s="7" t="n"/>
      <c r="N36" s="8">
        <f>IF(I36="","",IFERROR(VLOOKUP(I36,'Instructions'!$A$12:$C$21,3,FALSE),""))</f>
        <v/>
      </c>
      <c r="O36" s="8">
        <f>IF(OR(F36="",N36=""),"",F36*N36)</f>
        <v/>
      </c>
      <c r="P36" s="9" t="n"/>
      <c r="Q36" s="8">
        <f>IF(O36="","",O36+IF(P36="",0,P36))</f>
        <v/>
      </c>
      <c r="R36" s="7" t="n"/>
    </row>
    <row r="37" ht="25" customHeight="1">
      <c r="A37" s="2" t="n"/>
      <c r="B37" s="3" t="n"/>
      <c r="C37" s="10">
        <f>IF(B37="","",IF(MOD(B37-46279,7)=0,"Monday",IF(MOD(B37-46279,7)=1,"Tuesday",IF(MOD(B37-46279,7)=2,"Wednesday",IF(MOD(B37-46279,7)=3,"Thursday",IF(MOD(B37-46279,7)=4,"Friday",IF(MOD(B37-46279,7)=5,"Saturday","Sunday")))))))</f>
        <v/>
      </c>
      <c r="D37" s="5" t="n"/>
      <c r="E37" s="5" t="n"/>
      <c r="F37" s="11">
        <f>IF(OR(D37="",E37=""),"",MOD(E37-D37,1)*24)</f>
        <v/>
      </c>
      <c r="G37" s="2" t="n"/>
      <c r="H37" s="2" t="n"/>
      <c r="I37" s="2" t="n"/>
      <c r="J37" s="2" t="n"/>
      <c r="K37" s="2" t="n"/>
      <c r="L37" s="2" t="n"/>
      <c r="M37" s="7" t="n"/>
      <c r="N37" s="12">
        <f>IF(I37="","",IFERROR(VLOOKUP(I37,'Instructions'!$A$12:$C$21,3,FALSE),""))</f>
        <v/>
      </c>
      <c r="O37" s="12">
        <f>IF(OR(F37="",N37=""),"",F37*N37)</f>
        <v/>
      </c>
      <c r="P37" s="9" t="n"/>
      <c r="Q37" s="12">
        <f>IF(O37="","",O37+IF(P37="",0,P37))</f>
        <v/>
      </c>
      <c r="R37" s="7" t="n"/>
    </row>
    <row r="38" ht="25" customHeight="1">
      <c r="A38" s="2" t="n"/>
      <c r="B38" s="3" t="n"/>
      <c r="C38" s="4">
        <f>IF(B38="","",IF(MOD(B38-46279,7)=0,"Monday",IF(MOD(B38-46279,7)=1,"Tuesday",IF(MOD(B38-46279,7)=2,"Wednesday",IF(MOD(B38-46279,7)=3,"Thursday",IF(MOD(B38-46279,7)=4,"Friday",IF(MOD(B38-46279,7)=5,"Saturday","Sunday")))))))</f>
        <v/>
      </c>
      <c r="D38" s="5" t="n"/>
      <c r="E38" s="5" t="n"/>
      <c r="F38" s="6">
        <f>IF(OR(D38="",E38=""),"",MOD(E38-D38,1)*24)</f>
        <v/>
      </c>
      <c r="G38" s="2" t="n"/>
      <c r="H38" s="2" t="n"/>
      <c r="I38" s="2" t="n"/>
      <c r="J38" s="2" t="n"/>
      <c r="K38" s="2" t="n"/>
      <c r="L38" s="2" t="n"/>
      <c r="M38" s="7" t="n"/>
      <c r="N38" s="8">
        <f>IF(I38="","",IFERROR(VLOOKUP(I38,'Instructions'!$A$12:$C$21,3,FALSE),""))</f>
        <v/>
      </c>
      <c r="O38" s="8">
        <f>IF(OR(F38="",N38=""),"",F38*N38)</f>
        <v/>
      </c>
      <c r="P38" s="9" t="n"/>
      <c r="Q38" s="8">
        <f>IF(O38="","",O38+IF(P38="",0,P38))</f>
        <v/>
      </c>
      <c r="R38" s="7" t="n"/>
    </row>
    <row r="39" ht="25" customHeight="1">
      <c r="A39" s="2" t="n"/>
      <c r="B39" s="3" t="n"/>
      <c r="C39" s="10">
        <f>IF(B39="","",IF(MOD(B39-46279,7)=0,"Monday",IF(MOD(B39-46279,7)=1,"Tuesday",IF(MOD(B39-46279,7)=2,"Wednesday",IF(MOD(B39-46279,7)=3,"Thursday",IF(MOD(B39-46279,7)=4,"Friday",IF(MOD(B39-46279,7)=5,"Saturday","Sunday")))))))</f>
        <v/>
      </c>
      <c r="D39" s="5" t="n"/>
      <c r="E39" s="5" t="n"/>
      <c r="F39" s="11">
        <f>IF(OR(D39="",E39=""),"",MOD(E39-D39,1)*24)</f>
        <v/>
      </c>
      <c r="G39" s="2" t="n"/>
      <c r="H39" s="2" t="n"/>
      <c r="I39" s="2" t="n"/>
      <c r="J39" s="2" t="n"/>
      <c r="K39" s="2" t="n"/>
      <c r="L39" s="2" t="n"/>
      <c r="M39" s="7" t="n"/>
      <c r="N39" s="12">
        <f>IF(I39="","",IFERROR(VLOOKUP(I39,'Instructions'!$A$12:$C$21,3,FALSE),""))</f>
        <v/>
      </c>
      <c r="O39" s="12">
        <f>IF(OR(F39="",N39=""),"",F39*N39)</f>
        <v/>
      </c>
      <c r="P39" s="9" t="n"/>
      <c r="Q39" s="12">
        <f>IF(O39="","",O39+IF(P39="",0,P39))</f>
        <v/>
      </c>
      <c r="R39" s="7" t="n"/>
    </row>
    <row r="40" ht="25" customHeight="1">
      <c r="A40" s="2" t="n"/>
      <c r="B40" s="3" t="n"/>
      <c r="C40" s="4">
        <f>IF(B40="","",IF(MOD(B40-46279,7)=0,"Monday",IF(MOD(B40-46279,7)=1,"Tuesday",IF(MOD(B40-46279,7)=2,"Wednesday",IF(MOD(B40-46279,7)=3,"Thursday",IF(MOD(B40-46279,7)=4,"Friday",IF(MOD(B40-46279,7)=5,"Saturday","Sunday")))))))</f>
        <v/>
      </c>
      <c r="D40" s="5" t="n"/>
      <c r="E40" s="5" t="n"/>
      <c r="F40" s="6">
        <f>IF(OR(D40="",E40=""),"",MOD(E40-D40,1)*24)</f>
        <v/>
      </c>
      <c r="G40" s="2" t="n"/>
      <c r="H40" s="2" t="n"/>
      <c r="I40" s="2" t="n"/>
      <c r="J40" s="2" t="n"/>
      <c r="K40" s="2" t="n"/>
      <c r="L40" s="2" t="n"/>
      <c r="M40" s="7" t="n"/>
      <c r="N40" s="8">
        <f>IF(I40="","",IFERROR(VLOOKUP(I40,'Instructions'!$A$12:$C$21,3,FALSE),""))</f>
        <v/>
      </c>
      <c r="O40" s="8">
        <f>IF(OR(F40="",N40=""),"",F40*N40)</f>
        <v/>
      </c>
      <c r="P40" s="9" t="n"/>
      <c r="Q40" s="8">
        <f>IF(O40="","",O40+IF(P40="",0,P40))</f>
        <v/>
      </c>
      <c r="R40" s="7" t="n"/>
    </row>
    <row r="41" ht="25" customHeight="1">
      <c r="A41" s="2" t="n"/>
      <c r="B41" s="3" t="n"/>
      <c r="C41" s="10">
        <f>IF(B41="","",IF(MOD(B41-46279,7)=0,"Monday",IF(MOD(B41-46279,7)=1,"Tuesday",IF(MOD(B41-46279,7)=2,"Wednesday",IF(MOD(B41-46279,7)=3,"Thursday",IF(MOD(B41-46279,7)=4,"Friday",IF(MOD(B41-46279,7)=5,"Saturday","Sunday")))))))</f>
        <v/>
      </c>
      <c r="D41" s="5" t="n"/>
      <c r="E41" s="5" t="n"/>
      <c r="F41" s="11">
        <f>IF(OR(D41="",E41=""),"",MOD(E41-D41,1)*24)</f>
        <v/>
      </c>
      <c r="G41" s="2" t="n"/>
      <c r="H41" s="2" t="n"/>
      <c r="I41" s="2" t="n"/>
      <c r="J41" s="2" t="n"/>
      <c r="K41" s="2" t="n"/>
      <c r="L41" s="2" t="n"/>
      <c r="M41" s="7" t="n"/>
      <c r="N41" s="12">
        <f>IF(I41="","",IFERROR(VLOOKUP(I41,'Instructions'!$A$12:$C$21,3,FALSE),""))</f>
        <v/>
      </c>
      <c r="O41" s="12">
        <f>IF(OR(F41="",N41=""),"",F41*N41)</f>
        <v/>
      </c>
      <c r="P41" s="9" t="n"/>
      <c r="Q41" s="12">
        <f>IF(O41="","",O41+IF(P41="",0,P41))</f>
        <v/>
      </c>
      <c r="R41" s="7" t="n"/>
    </row>
    <row r="42" ht="25" customHeight="1">
      <c r="A42" s="2" t="n"/>
      <c r="B42" s="3" t="n"/>
      <c r="C42" s="4">
        <f>IF(B42="","",IF(MOD(B42-46279,7)=0,"Monday",IF(MOD(B42-46279,7)=1,"Tuesday",IF(MOD(B42-46279,7)=2,"Wednesday",IF(MOD(B42-46279,7)=3,"Thursday",IF(MOD(B42-46279,7)=4,"Friday",IF(MOD(B42-46279,7)=5,"Saturday","Sunday")))))))</f>
        <v/>
      </c>
      <c r="D42" s="5" t="n"/>
      <c r="E42" s="5" t="n"/>
      <c r="F42" s="6">
        <f>IF(OR(D42="",E42=""),"",MOD(E42-D42,1)*24)</f>
        <v/>
      </c>
      <c r="G42" s="2" t="n"/>
      <c r="H42" s="2" t="n"/>
      <c r="I42" s="2" t="n"/>
      <c r="J42" s="2" t="n"/>
      <c r="K42" s="2" t="n"/>
      <c r="L42" s="2" t="n"/>
      <c r="M42" s="7" t="n"/>
      <c r="N42" s="8">
        <f>IF(I42="","",IFERROR(VLOOKUP(I42,'Instructions'!$A$12:$C$21,3,FALSE),""))</f>
        <v/>
      </c>
      <c r="O42" s="8">
        <f>IF(OR(F42="",N42=""),"",F42*N42)</f>
        <v/>
      </c>
      <c r="P42" s="9" t="n"/>
      <c r="Q42" s="8">
        <f>IF(O42="","",O42+IF(P42="",0,P42))</f>
        <v/>
      </c>
      <c r="R42" s="7" t="n"/>
    </row>
    <row r="43" ht="25" customHeight="1">
      <c r="A43" s="2" t="n"/>
      <c r="B43" s="3" t="n"/>
      <c r="C43" s="10">
        <f>IF(B43="","",IF(MOD(B43-46279,7)=0,"Monday",IF(MOD(B43-46279,7)=1,"Tuesday",IF(MOD(B43-46279,7)=2,"Wednesday",IF(MOD(B43-46279,7)=3,"Thursday",IF(MOD(B43-46279,7)=4,"Friday",IF(MOD(B43-46279,7)=5,"Saturday","Sunday")))))))</f>
        <v/>
      </c>
      <c r="D43" s="5" t="n"/>
      <c r="E43" s="5" t="n"/>
      <c r="F43" s="11">
        <f>IF(OR(D43="",E43=""),"",MOD(E43-D43,1)*24)</f>
        <v/>
      </c>
      <c r="G43" s="2" t="n"/>
      <c r="H43" s="2" t="n"/>
      <c r="I43" s="2" t="n"/>
      <c r="J43" s="2" t="n"/>
      <c r="K43" s="2" t="n"/>
      <c r="L43" s="2" t="n"/>
      <c r="M43" s="7" t="n"/>
      <c r="N43" s="12">
        <f>IF(I43="","",IFERROR(VLOOKUP(I43,'Instructions'!$A$12:$C$21,3,FALSE),""))</f>
        <v/>
      </c>
      <c r="O43" s="12">
        <f>IF(OR(F43="",N43=""),"",F43*N43)</f>
        <v/>
      </c>
      <c r="P43" s="9" t="n"/>
      <c r="Q43" s="12">
        <f>IF(O43="","",O43+IF(P43="",0,P43))</f>
        <v/>
      </c>
      <c r="R43" s="7" t="n"/>
    </row>
    <row r="44" ht="25" customHeight="1">
      <c r="A44" s="2" t="n"/>
      <c r="B44" s="3" t="n"/>
      <c r="C44" s="4">
        <f>IF(B44="","",IF(MOD(B44-46279,7)=0,"Monday",IF(MOD(B44-46279,7)=1,"Tuesday",IF(MOD(B44-46279,7)=2,"Wednesday",IF(MOD(B44-46279,7)=3,"Thursday",IF(MOD(B44-46279,7)=4,"Friday",IF(MOD(B44-46279,7)=5,"Saturday","Sunday")))))))</f>
        <v/>
      </c>
      <c r="D44" s="5" t="n"/>
      <c r="E44" s="5" t="n"/>
      <c r="F44" s="6">
        <f>IF(OR(D44="",E44=""),"",MOD(E44-D44,1)*24)</f>
        <v/>
      </c>
      <c r="G44" s="2" t="n"/>
      <c r="H44" s="2" t="n"/>
      <c r="I44" s="2" t="n"/>
      <c r="J44" s="2" t="n"/>
      <c r="K44" s="2" t="n"/>
      <c r="L44" s="2" t="n"/>
      <c r="M44" s="7" t="n"/>
      <c r="N44" s="8">
        <f>IF(I44="","",IFERROR(VLOOKUP(I44,'Instructions'!$A$12:$C$21,3,FALSE),""))</f>
        <v/>
      </c>
      <c r="O44" s="8">
        <f>IF(OR(F44="",N44=""),"",F44*N44)</f>
        <v/>
      </c>
      <c r="P44" s="9" t="n"/>
      <c r="Q44" s="8">
        <f>IF(O44="","",O44+IF(P44="",0,P44))</f>
        <v/>
      </c>
      <c r="R44" s="7" t="n"/>
    </row>
    <row r="45" ht="25" customHeight="1">
      <c r="A45" s="2" t="n"/>
      <c r="B45" s="3" t="n"/>
      <c r="C45" s="10">
        <f>IF(B45="","",IF(MOD(B45-46279,7)=0,"Monday",IF(MOD(B45-46279,7)=1,"Tuesday",IF(MOD(B45-46279,7)=2,"Wednesday",IF(MOD(B45-46279,7)=3,"Thursday",IF(MOD(B45-46279,7)=4,"Friday",IF(MOD(B45-46279,7)=5,"Saturday","Sunday")))))))</f>
        <v/>
      </c>
      <c r="D45" s="5" t="n"/>
      <c r="E45" s="5" t="n"/>
      <c r="F45" s="11">
        <f>IF(OR(D45="",E45=""),"",MOD(E45-D45,1)*24)</f>
        <v/>
      </c>
      <c r="G45" s="2" t="n"/>
      <c r="H45" s="2" t="n"/>
      <c r="I45" s="2" t="n"/>
      <c r="J45" s="2" t="n"/>
      <c r="K45" s="2" t="n"/>
      <c r="L45" s="2" t="n"/>
      <c r="M45" s="7" t="n"/>
      <c r="N45" s="12">
        <f>IF(I45="","",IFERROR(VLOOKUP(I45,'Instructions'!$A$12:$C$21,3,FALSE),""))</f>
        <v/>
      </c>
      <c r="O45" s="12">
        <f>IF(OR(F45="",N45=""),"",F45*N45)</f>
        <v/>
      </c>
      <c r="P45" s="9" t="n"/>
      <c r="Q45" s="12">
        <f>IF(O45="","",O45+IF(P45="",0,P45))</f>
        <v/>
      </c>
      <c r="R45" s="7" t="n"/>
    </row>
    <row r="46" ht="25" customHeight="1">
      <c r="A46" s="2" t="n"/>
      <c r="B46" s="3" t="n"/>
      <c r="C46" s="4">
        <f>IF(B46="","",IF(MOD(B46-46279,7)=0,"Monday",IF(MOD(B46-46279,7)=1,"Tuesday",IF(MOD(B46-46279,7)=2,"Wednesday",IF(MOD(B46-46279,7)=3,"Thursday",IF(MOD(B46-46279,7)=4,"Friday",IF(MOD(B46-46279,7)=5,"Saturday","Sunday")))))))</f>
        <v/>
      </c>
      <c r="D46" s="5" t="n"/>
      <c r="E46" s="5" t="n"/>
      <c r="F46" s="6">
        <f>IF(OR(D46="",E46=""),"",MOD(E46-D46,1)*24)</f>
        <v/>
      </c>
      <c r="G46" s="2" t="n"/>
      <c r="H46" s="2" t="n"/>
      <c r="I46" s="2" t="n"/>
      <c r="J46" s="2" t="n"/>
      <c r="K46" s="2" t="n"/>
      <c r="L46" s="2" t="n"/>
      <c r="M46" s="7" t="n"/>
      <c r="N46" s="8">
        <f>IF(I46="","",IFERROR(VLOOKUP(I46,'Instructions'!$A$12:$C$21,3,FALSE),""))</f>
        <v/>
      </c>
      <c r="O46" s="8">
        <f>IF(OR(F46="",N46=""),"",F46*N46)</f>
        <v/>
      </c>
      <c r="P46" s="9" t="n"/>
      <c r="Q46" s="8">
        <f>IF(O46="","",O46+IF(P46="",0,P46))</f>
        <v/>
      </c>
      <c r="R46" s="7" t="n"/>
    </row>
    <row r="47" ht="25" customHeight="1">
      <c r="A47" s="2" t="n"/>
      <c r="B47" s="3" t="n"/>
      <c r="C47" s="10">
        <f>IF(B47="","",IF(MOD(B47-46279,7)=0,"Monday",IF(MOD(B47-46279,7)=1,"Tuesday",IF(MOD(B47-46279,7)=2,"Wednesday",IF(MOD(B47-46279,7)=3,"Thursday",IF(MOD(B47-46279,7)=4,"Friday",IF(MOD(B47-46279,7)=5,"Saturday","Sunday")))))))</f>
        <v/>
      </c>
      <c r="D47" s="5" t="n"/>
      <c r="E47" s="5" t="n"/>
      <c r="F47" s="11">
        <f>IF(OR(D47="",E47=""),"",MOD(E47-D47,1)*24)</f>
        <v/>
      </c>
      <c r="G47" s="2" t="n"/>
      <c r="H47" s="2" t="n"/>
      <c r="I47" s="2" t="n"/>
      <c r="J47" s="2" t="n"/>
      <c r="K47" s="2" t="n"/>
      <c r="L47" s="2" t="n"/>
      <c r="M47" s="7" t="n"/>
      <c r="N47" s="12">
        <f>IF(I47="","",IFERROR(VLOOKUP(I47,'Instructions'!$A$12:$C$21,3,FALSE),""))</f>
        <v/>
      </c>
      <c r="O47" s="12">
        <f>IF(OR(F47="",N47=""),"",F47*N47)</f>
        <v/>
      </c>
      <c r="P47" s="9" t="n"/>
      <c r="Q47" s="12">
        <f>IF(O47="","",O47+IF(P47="",0,P47))</f>
        <v/>
      </c>
      <c r="R47" s="7" t="n"/>
    </row>
    <row r="48" ht="25" customHeight="1">
      <c r="A48" s="2" t="n"/>
      <c r="B48" s="3" t="n"/>
      <c r="C48" s="4">
        <f>IF(B48="","",IF(MOD(B48-46279,7)=0,"Monday",IF(MOD(B48-46279,7)=1,"Tuesday",IF(MOD(B48-46279,7)=2,"Wednesday",IF(MOD(B48-46279,7)=3,"Thursday",IF(MOD(B48-46279,7)=4,"Friday",IF(MOD(B48-46279,7)=5,"Saturday","Sunday")))))))</f>
        <v/>
      </c>
      <c r="D48" s="5" t="n"/>
      <c r="E48" s="5" t="n"/>
      <c r="F48" s="6">
        <f>IF(OR(D48="",E48=""),"",MOD(E48-D48,1)*24)</f>
        <v/>
      </c>
      <c r="G48" s="2" t="n"/>
      <c r="H48" s="2" t="n"/>
      <c r="I48" s="2" t="n"/>
      <c r="J48" s="2" t="n"/>
      <c r="K48" s="2" t="n"/>
      <c r="L48" s="2" t="n"/>
      <c r="M48" s="7" t="n"/>
      <c r="N48" s="8">
        <f>IF(I48="","",IFERROR(VLOOKUP(I48,'Instructions'!$A$12:$C$21,3,FALSE),""))</f>
        <v/>
      </c>
      <c r="O48" s="8">
        <f>IF(OR(F48="",N48=""),"",F48*N48)</f>
        <v/>
      </c>
      <c r="P48" s="9" t="n"/>
      <c r="Q48" s="8">
        <f>IF(O48="","",O48+IF(P48="",0,P48))</f>
        <v/>
      </c>
      <c r="R48" s="7" t="n"/>
    </row>
    <row r="49" ht="25" customHeight="1">
      <c r="A49" s="2" t="n"/>
      <c r="B49" s="3" t="n"/>
      <c r="C49" s="10">
        <f>IF(B49="","",IF(MOD(B49-46279,7)=0,"Monday",IF(MOD(B49-46279,7)=1,"Tuesday",IF(MOD(B49-46279,7)=2,"Wednesday",IF(MOD(B49-46279,7)=3,"Thursday",IF(MOD(B49-46279,7)=4,"Friday",IF(MOD(B49-46279,7)=5,"Saturday","Sunday")))))))</f>
        <v/>
      </c>
      <c r="D49" s="5" t="n"/>
      <c r="E49" s="5" t="n"/>
      <c r="F49" s="11">
        <f>IF(OR(D49="",E49=""),"",MOD(E49-D49,1)*24)</f>
        <v/>
      </c>
      <c r="G49" s="2" t="n"/>
      <c r="H49" s="2" t="n"/>
      <c r="I49" s="2" t="n"/>
      <c r="J49" s="2" t="n"/>
      <c r="K49" s="2" t="n"/>
      <c r="L49" s="2" t="n"/>
      <c r="M49" s="7" t="n"/>
      <c r="N49" s="12">
        <f>IF(I49="","",IFERROR(VLOOKUP(I49,'Instructions'!$A$12:$C$21,3,FALSE),""))</f>
        <v/>
      </c>
      <c r="O49" s="12">
        <f>IF(OR(F49="",N49=""),"",F49*N49)</f>
        <v/>
      </c>
      <c r="P49" s="9" t="n"/>
      <c r="Q49" s="12">
        <f>IF(O49="","",O49+IF(P49="",0,P49))</f>
        <v/>
      </c>
      <c r="R49" s="7" t="n"/>
    </row>
    <row r="50" ht="25" customHeight="1">
      <c r="A50" s="2" t="n"/>
      <c r="B50" s="3" t="n"/>
      <c r="C50" s="4">
        <f>IF(B50="","",IF(MOD(B50-46279,7)=0,"Monday",IF(MOD(B50-46279,7)=1,"Tuesday",IF(MOD(B50-46279,7)=2,"Wednesday",IF(MOD(B50-46279,7)=3,"Thursday",IF(MOD(B50-46279,7)=4,"Friday",IF(MOD(B50-46279,7)=5,"Saturday","Sunday")))))))</f>
        <v/>
      </c>
      <c r="D50" s="5" t="n"/>
      <c r="E50" s="5" t="n"/>
      <c r="F50" s="6">
        <f>IF(OR(D50="",E50=""),"",MOD(E50-D50,1)*24)</f>
        <v/>
      </c>
      <c r="G50" s="2" t="n"/>
      <c r="H50" s="2" t="n"/>
      <c r="I50" s="2" t="n"/>
      <c r="J50" s="2" t="n"/>
      <c r="K50" s="2" t="n"/>
      <c r="L50" s="2" t="n"/>
      <c r="M50" s="7" t="n"/>
      <c r="N50" s="8">
        <f>IF(I50="","",IFERROR(VLOOKUP(I50,'Instructions'!$A$12:$C$21,3,FALSE),""))</f>
        <v/>
      </c>
      <c r="O50" s="8">
        <f>IF(OR(F50="",N50=""),"",F50*N50)</f>
        <v/>
      </c>
      <c r="P50" s="9" t="n"/>
      <c r="Q50" s="8">
        <f>IF(O50="","",O50+IF(P50="",0,P50))</f>
        <v/>
      </c>
      <c r="R50" s="7" t="n"/>
    </row>
    <row r="51" ht="25" customHeight="1">
      <c r="A51" s="2" t="n"/>
      <c r="B51" s="3" t="n"/>
      <c r="C51" s="10">
        <f>IF(B51="","",IF(MOD(B51-46279,7)=0,"Monday",IF(MOD(B51-46279,7)=1,"Tuesday",IF(MOD(B51-46279,7)=2,"Wednesday",IF(MOD(B51-46279,7)=3,"Thursday",IF(MOD(B51-46279,7)=4,"Friday",IF(MOD(B51-46279,7)=5,"Saturday","Sunday")))))))</f>
        <v/>
      </c>
      <c r="D51" s="5" t="n"/>
      <c r="E51" s="5" t="n"/>
      <c r="F51" s="11">
        <f>IF(OR(D51="",E51=""),"",MOD(E51-D51,1)*24)</f>
        <v/>
      </c>
      <c r="G51" s="2" t="n"/>
      <c r="H51" s="2" t="n"/>
      <c r="I51" s="2" t="n"/>
      <c r="J51" s="2" t="n"/>
      <c r="K51" s="2" t="n"/>
      <c r="L51" s="2" t="n"/>
      <c r="M51" s="7" t="n"/>
      <c r="N51" s="12">
        <f>IF(I51="","",IFERROR(VLOOKUP(I51,'Instructions'!$A$12:$C$21,3,FALSE),""))</f>
        <v/>
      </c>
      <c r="O51" s="12">
        <f>IF(OR(F51="",N51=""),"",F51*N51)</f>
        <v/>
      </c>
      <c r="P51" s="9" t="n"/>
      <c r="Q51" s="12">
        <f>IF(O51="","",O51+IF(P51="",0,P51))</f>
        <v/>
      </c>
      <c r="R51" s="7" t="n"/>
    </row>
    <row r="52" ht="25" customHeight="1">
      <c r="A52" s="2" t="n"/>
      <c r="B52" s="3" t="n"/>
      <c r="C52" s="4">
        <f>IF(B52="","",IF(MOD(B52-46279,7)=0,"Monday",IF(MOD(B52-46279,7)=1,"Tuesday",IF(MOD(B52-46279,7)=2,"Wednesday",IF(MOD(B52-46279,7)=3,"Thursday",IF(MOD(B52-46279,7)=4,"Friday",IF(MOD(B52-46279,7)=5,"Saturday","Sunday")))))))</f>
        <v/>
      </c>
      <c r="D52" s="5" t="n"/>
      <c r="E52" s="5" t="n"/>
      <c r="F52" s="6">
        <f>IF(OR(D52="",E52=""),"",MOD(E52-D52,1)*24)</f>
        <v/>
      </c>
      <c r="G52" s="2" t="n"/>
      <c r="H52" s="2" t="n"/>
      <c r="I52" s="2" t="n"/>
      <c r="J52" s="2" t="n"/>
      <c r="K52" s="2" t="n"/>
      <c r="L52" s="2" t="n"/>
      <c r="M52" s="7" t="n"/>
      <c r="N52" s="8">
        <f>IF(I52="","",IFERROR(VLOOKUP(I52,'Instructions'!$A$12:$C$21,3,FALSE),""))</f>
        <v/>
      </c>
      <c r="O52" s="8">
        <f>IF(OR(F52="",N52=""),"",F52*N52)</f>
        <v/>
      </c>
      <c r="P52" s="9" t="n"/>
      <c r="Q52" s="8">
        <f>IF(O52="","",O52+IF(P52="",0,P52))</f>
        <v/>
      </c>
      <c r="R52" s="7" t="n"/>
    </row>
    <row r="53" ht="25" customHeight="1">
      <c r="A53" s="2" t="n"/>
      <c r="B53" s="3" t="n"/>
      <c r="C53" s="10">
        <f>IF(B53="","",IF(MOD(B53-46279,7)=0,"Monday",IF(MOD(B53-46279,7)=1,"Tuesday",IF(MOD(B53-46279,7)=2,"Wednesday",IF(MOD(B53-46279,7)=3,"Thursday",IF(MOD(B53-46279,7)=4,"Friday",IF(MOD(B53-46279,7)=5,"Saturday","Sunday")))))))</f>
        <v/>
      </c>
      <c r="D53" s="5" t="n"/>
      <c r="E53" s="5" t="n"/>
      <c r="F53" s="11">
        <f>IF(OR(D53="",E53=""),"",MOD(E53-D53,1)*24)</f>
        <v/>
      </c>
      <c r="G53" s="2" t="n"/>
      <c r="H53" s="2" t="n"/>
      <c r="I53" s="2" t="n"/>
      <c r="J53" s="2" t="n"/>
      <c r="K53" s="2" t="n"/>
      <c r="L53" s="2" t="n"/>
      <c r="M53" s="7" t="n"/>
      <c r="N53" s="12">
        <f>IF(I53="","",IFERROR(VLOOKUP(I53,'Instructions'!$A$12:$C$21,3,FALSE),""))</f>
        <v/>
      </c>
      <c r="O53" s="12">
        <f>IF(OR(F53="",N53=""),"",F53*N53)</f>
        <v/>
      </c>
      <c r="P53" s="9" t="n"/>
      <c r="Q53" s="12">
        <f>IF(O53="","",O53+IF(P53="",0,P53))</f>
        <v/>
      </c>
      <c r="R53" s="7" t="n"/>
    </row>
    <row r="54" ht="25" customHeight="1">
      <c r="A54" s="2" t="n"/>
      <c r="B54" s="3" t="n"/>
      <c r="C54" s="4">
        <f>IF(B54="","",IF(MOD(B54-46279,7)=0,"Monday",IF(MOD(B54-46279,7)=1,"Tuesday",IF(MOD(B54-46279,7)=2,"Wednesday",IF(MOD(B54-46279,7)=3,"Thursday",IF(MOD(B54-46279,7)=4,"Friday",IF(MOD(B54-46279,7)=5,"Saturday","Sunday")))))))</f>
        <v/>
      </c>
      <c r="D54" s="5" t="n"/>
      <c r="E54" s="5" t="n"/>
      <c r="F54" s="6">
        <f>IF(OR(D54="",E54=""),"",MOD(E54-D54,1)*24)</f>
        <v/>
      </c>
      <c r="G54" s="2" t="n"/>
      <c r="H54" s="2" t="n"/>
      <c r="I54" s="2" t="n"/>
      <c r="J54" s="2" t="n"/>
      <c r="K54" s="2" t="n"/>
      <c r="L54" s="2" t="n"/>
      <c r="M54" s="7" t="n"/>
      <c r="N54" s="8">
        <f>IF(I54="","",IFERROR(VLOOKUP(I54,'Instructions'!$A$12:$C$21,3,FALSE),""))</f>
        <v/>
      </c>
      <c r="O54" s="8">
        <f>IF(OR(F54="",N54=""),"",F54*N54)</f>
        <v/>
      </c>
      <c r="P54" s="9" t="n"/>
      <c r="Q54" s="8">
        <f>IF(O54="","",O54+IF(P54="",0,P54))</f>
        <v/>
      </c>
      <c r="R54" s="7" t="n"/>
    </row>
    <row r="55" ht="25" customHeight="1">
      <c r="A55" s="2" t="n"/>
      <c r="B55" s="3" t="n"/>
      <c r="C55" s="10">
        <f>IF(B55="","",IF(MOD(B55-46279,7)=0,"Monday",IF(MOD(B55-46279,7)=1,"Tuesday",IF(MOD(B55-46279,7)=2,"Wednesday",IF(MOD(B55-46279,7)=3,"Thursday",IF(MOD(B55-46279,7)=4,"Friday",IF(MOD(B55-46279,7)=5,"Saturday","Sunday")))))))</f>
        <v/>
      </c>
      <c r="D55" s="5" t="n"/>
      <c r="E55" s="5" t="n"/>
      <c r="F55" s="11">
        <f>IF(OR(D55="",E55=""),"",MOD(E55-D55,1)*24)</f>
        <v/>
      </c>
      <c r="G55" s="2" t="n"/>
      <c r="H55" s="2" t="n"/>
      <c r="I55" s="2" t="n"/>
      <c r="J55" s="2" t="n"/>
      <c r="K55" s="2" t="n"/>
      <c r="L55" s="2" t="n"/>
      <c r="M55" s="7" t="n"/>
      <c r="N55" s="12">
        <f>IF(I55="","",IFERROR(VLOOKUP(I55,'Instructions'!$A$12:$C$21,3,FALSE),""))</f>
        <v/>
      </c>
      <c r="O55" s="12">
        <f>IF(OR(F55="",N55=""),"",F55*N55)</f>
        <v/>
      </c>
      <c r="P55" s="9" t="n"/>
      <c r="Q55" s="12">
        <f>IF(O55="","",O55+IF(P55="",0,P55))</f>
        <v/>
      </c>
      <c r="R55" s="7" t="n"/>
    </row>
    <row r="56" ht="25" customHeight="1">
      <c r="A56" s="2" t="n"/>
      <c r="B56" s="3" t="n"/>
      <c r="C56" s="4">
        <f>IF(B56="","",IF(MOD(B56-46279,7)=0,"Monday",IF(MOD(B56-46279,7)=1,"Tuesday",IF(MOD(B56-46279,7)=2,"Wednesday",IF(MOD(B56-46279,7)=3,"Thursday",IF(MOD(B56-46279,7)=4,"Friday",IF(MOD(B56-46279,7)=5,"Saturday","Sunday")))))))</f>
        <v/>
      </c>
      <c r="D56" s="5" t="n"/>
      <c r="E56" s="5" t="n"/>
      <c r="F56" s="6">
        <f>IF(OR(D56="",E56=""),"",MOD(E56-D56,1)*24)</f>
        <v/>
      </c>
      <c r="G56" s="2" t="n"/>
      <c r="H56" s="2" t="n"/>
      <c r="I56" s="2" t="n"/>
      <c r="J56" s="2" t="n"/>
      <c r="K56" s="2" t="n"/>
      <c r="L56" s="2" t="n"/>
      <c r="M56" s="7" t="n"/>
      <c r="N56" s="8">
        <f>IF(I56="","",IFERROR(VLOOKUP(I56,'Instructions'!$A$12:$C$21,3,FALSE),""))</f>
        <v/>
      </c>
      <c r="O56" s="8">
        <f>IF(OR(F56="",N56=""),"",F56*N56)</f>
        <v/>
      </c>
      <c r="P56" s="9" t="n"/>
      <c r="Q56" s="8">
        <f>IF(O56="","",O56+IF(P56="",0,P56))</f>
        <v/>
      </c>
      <c r="R56" s="7" t="n"/>
    </row>
    <row r="57" ht="25" customHeight="1">
      <c r="A57" s="2" t="n"/>
      <c r="B57" s="3" t="n"/>
      <c r="C57" s="10">
        <f>IF(B57="","",IF(MOD(B57-46279,7)=0,"Monday",IF(MOD(B57-46279,7)=1,"Tuesday",IF(MOD(B57-46279,7)=2,"Wednesday",IF(MOD(B57-46279,7)=3,"Thursday",IF(MOD(B57-46279,7)=4,"Friday",IF(MOD(B57-46279,7)=5,"Saturday","Sunday")))))))</f>
        <v/>
      </c>
      <c r="D57" s="5" t="n"/>
      <c r="E57" s="5" t="n"/>
      <c r="F57" s="11">
        <f>IF(OR(D57="",E57=""),"",MOD(E57-D57,1)*24)</f>
        <v/>
      </c>
      <c r="G57" s="2" t="n"/>
      <c r="H57" s="2" t="n"/>
      <c r="I57" s="2" t="n"/>
      <c r="J57" s="2" t="n"/>
      <c r="K57" s="2" t="n"/>
      <c r="L57" s="2" t="n"/>
      <c r="M57" s="7" t="n"/>
      <c r="N57" s="12">
        <f>IF(I57="","",IFERROR(VLOOKUP(I57,'Instructions'!$A$12:$C$21,3,FALSE),""))</f>
        <v/>
      </c>
      <c r="O57" s="12">
        <f>IF(OR(F57="",N57=""),"",F57*N57)</f>
        <v/>
      </c>
      <c r="P57" s="9" t="n"/>
      <c r="Q57" s="12">
        <f>IF(O57="","",O57+IF(P57="",0,P57))</f>
        <v/>
      </c>
      <c r="R57" s="7" t="n"/>
    </row>
    <row r="58" ht="25" customHeight="1">
      <c r="A58" s="2" t="n"/>
      <c r="B58" s="3" t="n"/>
      <c r="C58" s="4">
        <f>IF(B58="","",IF(MOD(B58-46279,7)=0,"Monday",IF(MOD(B58-46279,7)=1,"Tuesday",IF(MOD(B58-46279,7)=2,"Wednesday",IF(MOD(B58-46279,7)=3,"Thursday",IF(MOD(B58-46279,7)=4,"Friday",IF(MOD(B58-46279,7)=5,"Saturday","Sunday")))))))</f>
        <v/>
      </c>
      <c r="D58" s="5" t="n"/>
      <c r="E58" s="5" t="n"/>
      <c r="F58" s="6">
        <f>IF(OR(D58="",E58=""),"",MOD(E58-D58,1)*24)</f>
        <v/>
      </c>
      <c r="G58" s="2" t="n"/>
      <c r="H58" s="2" t="n"/>
      <c r="I58" s="2" t="n"/>
      <c r="J58" s="2" t="n"/>
      <c r="K58" s="2" t="n"/>
      <c r="L58" s="2" t="n"/>
      <c r="M58" s="7" t="n"/>
      <c r="N58" s="8">
        <f>IF(I58="","",IFERROR(VLOOKUP(I58,'Instructions'!$A$12:$C$21,3,FALSE),""))</f>
        <v/>
      </c>
      <c r="O58" s="8">
        <f>IF(OR(F58="",N58=""),"",F58*N58)</f>
        <v/>
      </c>
      <c r="P58" s="9" t="n"/>
      <c r="Q58" s="8">
        <f>IF(O58="","",O58+IF(P58="",0,P58))</f>
        <v/>
      </c>
      <c r="R58" s="7" t="n"/>
    </row>
    <row r="59" ht="25" customHeight="1">
      <c r="A59" s="2" t="n"/>
      <c r="B59" s="3" t="n"/>
      <c r="C59" s="10">
        <f>IF(B59="","",IF(MOD(B59-46279,7)=0,"Monday",IF(MOD(B59-46279,7)=1,"Tuesday",IF(MOD(B59-46279,7)=2,"Wednesday",IF(MOD(B59-46279,7)=3,"Thursday",IF(MOD(B59-46279,7)=4,"Friday",IF(MOD(B59-46279,7)=5,"Saturday","Sunday")))))))</f>
        <v/>
      </c>
      <c r="D59" s="5" t="n"/>
      <c r="E59" s="5" t="n"/>
      <c r="F59" s="11">
        <f>IF(OR(D59="",E59=""),"",MOD(E59-D59,1)*24)</f>
        <v/>
      </c>
      <c r="G59" s="2" t="n"/>
      <c r="H59" s="2" t="n"/>
      <c r="I59" s="2" t="n"/>
      <c r="J59" s="2" t="n"/>
      <c r="K59" s="2" t="n"/>
      <c r="L59" s="2" t="n"/>
      <c r="M59" s="7" t="n"/>
      <c r="N59" s="12">
        <f>IF(I59="","",IFERROR(VLOOKUP(I59,'Instructions'!$A$12:$C$21,3,FALSE),""))</f>
        <v/>
      </c>
      <c r="O59" s="12">
        <f>IF(OR(F59="",N59=""),"",F59*N59)</f>
        <v/>
      </c>
      <c r="P59" s="9" t="n"/>
      <c r="Q59" s="12">
        <f>IF(O59="","",O59+IF(P59="",0,P59))</f>
        <v/>
      </c>
      <c r="R59" s="7" t="n"/>
    </row>
    <row r="60" ht="25" customHeight="1">
      <c r="A60" s="2" t="n"/>
      <c r="B60" s="3" t="n"/>
      <c r="C60" s="4">
        <f>IF(B60="","",IF(MOD(B60-46279,7)=0,"Monday",IF(MOD(B60-46279,7)=1,"Tuesday",IF(MOD(B60-46279,7)=2,"Wednesday",IF(MOD(B60-46279,7)=3,"Thursday",IF(MOD(B60-46279,7)=4,"Friday",IF(MOD(B60-46279,7)=5,"Saturday","Sunday")))))))</f>
        <v/>
      </c>
      <c r="D60" s="5" t="n"/>
      <c r="E60" s="5" t="n"/>
      <c r="F60" s="6">
        <f>IF(OR(D60="",E60=""),"",MOD(E60-D60,1)*24)</f>
        <v/>
      </c>
      <c r="G60" s="2" t="n"/>
      <c r="H60" s="2" t="n"/>
      <c r="I60" s="2" t="n"/>
      <c r="J60" s="2" t="n"/>
      <c r="K60" s="2" t="n"/>
      <c r="L60" s="2" t="n"/>
      <c r="M60" s="7" t="n"/>
      <c r="N60" s="8">
        <f>IF(I60="","",IFERROR(VLOOKUP(I60,'Instructions'!$A$12:$C$21,3,FALSE),""))</f>
        <v/>
      </c>
      <c r="O60" s="8">
        <f>IF(OR(F60="",N60=""),"",F60*N60)</f>
        <v/>
      </c>
      <c r="P60" s="9" t="n"/>
      <c r="Q60" s="8">
        <f>IF(O60="","",O60+IF(P60="",0,P60))</f>
        <v/>
      </c>
      <c r="R60" s="7" t="n"/>
    </row>
    <row r="61" ht="25" customHeight="1">
      <c r="A61" s="2" t="n"/>
      <c r="B61" s="3" t="n"/>
      <c r="C61" s="10">
        <f>IF(B61="","",IF(MOD(B61-46279,7)=0,"Monday",IF(MOD(B61-46279,7)=1,"Tuesday",IF(MOD(B61-46279,7)=2,"Wednesday",IF(MOD(B61-46279,7)=3,"Thursday",IF(MOD(B61-46279,7)=4,"Friday",IF(MOD(B61-46279,7)=5,"Saturday","Sunday")))))))</f>
        <v/>
      </c>
      <c r="D61" s="5" t="n"/>
      <c r="E61" s="5" t="n"/>
      <c r="F61" s="11">
        <f>IF(OR(D61="",E61=""),"",MOD(E61-D61,1)*24)</f>
        <v/>
      </c>
      <c r="G61" s="2" t="n"/>
      <c r="H61" s="2" t="n"/>
      <c r="I61" s="2" t="n"/>
      <c r="J61" s="2" t="n"/>
      <c r="K61" s="2" t="n"/>
      <c r="L61" s="2" t="n"/>
      <c r="M61" s="7" t="n"/>
      <c r="N61" s="12">
        <f>IF(I61="","",IFERROR(VLOOKUP(I61,'Instructions'!$A$12:$C$21,3,FALSE),""))</f>
        <v/>
      </c>
      <c r="O61" s="12">
        <f>IF(OR(F61="",N61=""),"",F61*N61)</f>
        <v/>
      </c>
      <c r="P61" s="9" t="n"/>
      <c r="Q61" s="12">
        <f>IF(O61="","",O61+IF(P61="",0,P61))</f>
        <v/>
      </c>
      <c r="R61" s="7" t="n"/>
    </row>
    <row r="62" ht="25" customHeight="1">
      <c r="A62" s="2" t="n"/>
      <c r="B62" s="3" t="n"/>
      <c r="C62" s="4">
        <f>IF(B62="","",IF(MOD(B62-46279,7)=0,"Monday",IF(MOD(B62-46279,7)=1,"Tuesday",IF(MOD(B62-46279,7)=2,"Wednesday",IF(MOD(B62-46279,7)=3,"Thursday",IF(MOD(B62-46279,7)=4,"Friday",IF(MOD(B62-46279,7)=5,"Saturday","Sunday")))))))</f>
        <v/>
      </c>
      <c r="D62" s="5" t="n"/>
      <c r="E62" s="5" t="n"/>
      <c r="F62" s="6">
        <f>IF(OR(D62="",E62=""),"",MOD(E62-D62,1)*24)</f>
        <v/>
      </c>
      <c r="G62" s="2" t="n"/>
      <c r="H62" s="2" t="n"/>
      <c r="I62" s="2" t="n"/>
      <c r="J62" s="2" t="n"/>
      <c r="K62" s="2" t="n"/>
      <c r="L62" s="2" t="n"/>
      <c r="M62" s="7" t="n"/>
      <c r="N62" s="8">
        <f>IF(I62="","",IFERROR(VLOOKUP(I62,'Instructions'!$A$12:$C$21,3,FALSE),""))</f>
        <v/>
      </c>
      <c r="O62" s="8">
        <f>IF(OR(F62="",N62=""),"",F62*N62)</f>
        <v/>
      </c>
      <c r="P62" s="9" t="n"/>
      <c r="Q62" s="8">
        <f>IF(O62="","",O62+IF(P62="",0,P62))</f>
        <v/>
      </c>
      <c r="R62" s="7" t="n"/>
    </row>
    <row r="63" ht="25" customHeight="1">
      <c r="A63" s="2" t="n"/>
      <c r="B63" s="3" t="n"/>
      <c r="C63" s="10">
        <f>IF(B63="","",IF(MOD(B63-46279,7)=0,"Monday",IF(MOD(B63-46279,7)=1,"Tuesday",IF(MOD(B63-46279,7)=2,"Wednesday",IF(MOD(B63-46279,7)=3,"Thursday",IF(MOD(B63-46279,7)=4,"Friday",IF(MOD(B63-46279,7)=5,"Saturday","Sunday")))))))</f>
        <v/>
      </c>
      <c r="D63" s="5" t="n"/>
      <c r="E63" s="5" t="n"/>
      <c r="F63" s="11">
        <f>IF(OR(D63="",E63=""),"",MOD(E63-D63,1)*24)</f>
        <v/>
      </c>
      <c r="G63" s="2" t="n"/>
      <c r="H63" s="2" t="n"/>
      <c r="I63" s="2" t="n"/>
      <c r="J63" s="2" t="n"/>
      <c r="K63" s="2" t="n"/>
      <c r="L63" s="2" t="n"/>
      <c r="M63" s="7" t="n"/>
      <c r="N63" s="12">
        <f>IF(I63="","",IFERROR(VLOOKUP(I63,'Instructions'!$A$12:$C$21,3,FALSE),""))</f>
        <v/>
      </c>
      <c r="O63" s="12">
        <f>IF(OR(F63="",N63=""),"",F63*N63)</f>
        <v/>
      </c>
      <c r="P63" s="9" t="n"/>
      <c r="Q63" s="12">
        <f>IF(O63="","",O63+IF(P63="",0,P63))</f>
        <v/>
      </c>
      <c r="R63" s="7" t="n"/>
    </row>
    <row r="64" ht="25" customHeight="1">
      <c r="A64" s="2" t="n"/>
      <c r="B64" s="3" t="n"/>
      <c r="C64" s="4">
        <f>IF(B64="","",IF(MOD(B64-46279,7)=0,"Monday",IF(MOD(B64-46279,7)=1,"Tuesday",IF(MOD(B64-46279,7)=2,"Wednesday",IF(MOD(B64-46279,7)=3,"Thursday",IF(MOD(B64-46279,7)=4,"Friday",IF(MOD(B64-46279,7)=5,"Saturday","Sunday")))))))</f>
        <v/>
      </c>
      <c r="D64" s="5" t="n"/>
      <c r="E64" s="5" t="n"/>
      <c r="F64" s="6">
        <f>IF(OR(D64="",E64=""),"",MOD(E64-D64,1)*24)</f>
        <v/>
      </c>
      <c r="G64" s="2" t="n"/>
      <c r="H64" s="2" t="n"/>
      <c r="I64" s="2" t="n"/>
      <c r="J64" s="2" t="n"/>
      <c r="K64" s="2" t="n"/>
      <c r="L64" s="2" t="n"/>
      <c r="M64" s="7" t="n"/>
      <c r="N64" s="8">
        <f>IF(I64="","",IFERROR(VLOOKUP(I64,'Instructions'!$A$12:$C$21,3,FALSE),""))</f>
        <v/>
      </c>
      <c r="O64" s="8">
        <f>IF(OR(F64="",N64=""),"",F64*N64)</f>
        <v/>
      </c>
      <c r="P64" s="9" t="n"/>
      <c r="Q64" s="8">
        <f>IF(O64="","",O64+IF(P64="",0,P64))</f>
        <v/>
      </c>
      <c r="R64" s="7" t="n"/>
    </row>
    <row r="65" ht="25" customHeight="1">
      <c r="A65" s="2" t="n"/>
      <c r="B65" s="3" t="n"/>
      <c r="C65" s="10">
        <f>IF(B65="","",IF(MOD(B65-46279,7)=0,"Monday",IF(MOD(B65-46279,7)=1,"Tuesday",IF(MOD(B65-46279,7)=2,"Wednesday",IF(MOD(B65-46279,7)=3,"Thursday",IF(MOD(B65-46279,7)=4,"Friday",IF(MOD(B65-46279,7)=5,"Saturday","Sunday")))))))</f>
        <v/>
      </c>
      <c r="D65" s="5" t="n"/>
      <c r="E65" s="5" t="n"/>
      <c r="F65" s="11">
        <f>IF(OR(D65="",E65=""),"",MOD(E65-D65,1)*24)</f>
        <v/>
      </c>
      <c r="G65" s="2" t="n"/>
      <c r="H65" s="2" t="n"/>
      <c r="I65" s="2" t="n"/>
      <c r="J65" s="2" t="n"/>
      <c r="K65" s="2" t="n"/>
      <c r="L65" s="2" t="n"/>
      <c r="M65" s="7" t="n"/>
      <c r="N65" s="12">
        <f>IF(I65="","",IFERROR(VLOOKUP(I65,'Instructions'!$A$12:$C$21,3,FALSE),""))</f>
        <v/>
      </c>
      <c r="O65" s="12">
        <f>IF(OR(F65="",N65=""),"",F65*N65)</f>
        <v/>
      </c>
      <c r="P65" s="9" t="n"/>
      <c r="Q65" s="12">
        <f>IF(O65="","",O65+IF(P65="",0,P65))</f>
        <v/>
      </c>
      <c r="R65" s="7" t="n"/>
    </row>
    <row r="66" ht="25" customHeight="1">
      <c r="A66" s="2" t="n"/>
      <c r="B66" s="3" t="n"/>
      <c r="C66" s="4">
        <f>IF(B66="","",IF(MOD(B66-46279,7)=0,"Monday",IF(MOD(B66-46279,7)=1,"Tuesday",IF(MOD(B66-46279,7)=2,"Wednesday",IF(MOD(B66-46279,7)=3,"Thursday",IF(MOD(B66-46279,7)=4,"Friday",IF(MOD(B66-46279,7)=5,"Saturday","Sunday")))))))</f>
        <v/>
      </c>
      <c r="D66" s="5" t="n"/>
      <c r="E66" s="5" t="n"/>
      <c r="F66" s="6">
        <f>IF(OR(D66="",E66=""),"",MOD(E66-D66,1)*24)</f>
        <v/>
      </c>
      <c r="G66" s="2" t="n"/>
      <c r="H66" s="2" t="n"/>
      <c r="I66" s="2" t="n"/>
      <c r="J66" s="2" t="n"/>
      <c r="K66" s="2" t="n"/>
      <c r="L66" s="2" t="n"/>
      <c r="M66" s="7" t="n"/>
      <c r="N66" s="8">
        <f>IF(I66="","",IFERROR(VLOOKUP(I66,'Instructions'!$A$12:$C$21,3,FALSE),""))</f>
        <v/>
      </c>
      <c r="O66" s="8">
        <f>IF(OR(F66="",N66=""),"",F66*N66)</f>
        <v/>
      </c>
      <c r="P66" s="9" t="n"/>
      <c r="Q66" s="8">
        <f>IF(O66="","",O66+IF(P66="",0,P66))</f>
        <v/>
      </c>
      <c r="R66" s="7" t="n"/>
    </row>
    <row r="67" ht="25" customHeight="1">
      <c r="A67" s="2" t="n"/>
      <c r="B67" s="3" t="n"/>
      <c r="C67" s="10">
        <f>IF(B67="","",IF(MOD(B67-46279,7)=0,"Monday",IF(MOD(B67-46279,7)=1,"Tuesday",IF(MOD(B67-46279,7)=2,"Wednesday",IF(MOD(B67-46279,7)=3,"Thursday",IF(MOD(B67-46279,7)=4,"Friday",IF(MOD(B67-46279,7)=5,"Saturday","Sunday")))))))</f>
        <v/>
      </c>
      <c r="D67" s="5" t="n"/>
      <c r="E67" s="5" t="n"/>
      <c r="F67" s="11">
        <f>IF(OR(D67="",E67=""),"",MOD(E67-D67,1)*24)</f>
        <v/>
      </c>
      <c r="G67" s="2" t="n"/>
      <c r="H67" s="2" t="n"/>
      <c r="I67" s="2" t="n"/>
      <c r="J67" s="2" t="n"/>
      <c r="K67" s="2" t="n"/>
      <c r="L67" s="2" t="n"/>
      <c r="M67" s="7" t="n"/>
      <c r="N67" s="12">
        <f>IF(I67="","",IFERROR(VLOOKUP(I67,'Instructions'!$A$12:$C$21,3,FALSE),""))</f>
        <v/>
      </c>
      <c r="O67" s="12">
        <f>IF(OR(F67="",N67=""),"",F67*N67)</f>
        <v/>
      </c>
      <c r="P67" s="9" t="n"/>
      <c r="Q67" s="12">
        <f>IF(O67="","",O67+IF(P67="",0,P67))</f>
        <v/>
      </c>
      <c r="R67" s="7" t="n"/>
    </row>
    <row r="68" ht="25" customHeight="1">
      <c r="A68" s="2" t="n"/>
      <c r="B68" s="3" t="n"/>
      <c r="C68" s="4">
        <f>IF(B68="","",IF(MOD(B68-46279,7)=0,"Monday",IF(MOD(B68-46279,7)=1,"Tuesday",IF(MOD(B68-46279,7)=2,"Wednesday",IF(MOD(B68-46279,7)=3,"Thursday",IF(MOD(B68-46279,7)=4,"Friday",IF(MOD(B68-46279,7)=5,"Saturday","Sunday")))))))</f>
        <v/>
      </c>
      <c r="D68" s="5" t="n"/>
      <c r="E68" s="5" t="n"/>
      <c r="F68" s="6">
        <f>IF(OR(D68="",E68=""),"",MOD(E68-D68,1)*24)</f>
        <v/>
      </c>
      <c r="G68" s="2" t="n"/>
      <c r="H68" s="2" t="n"/>
      <c r="I68" s="2" t="n"/>
      <c r="J68" s="2" t="n"/>
      <c r="K68" s="2" t="n"/>
      <c r="L68" s="2" t="n"/>
      <c r="M68" s="7" t="n"/>
      <c r="N68" s="8">
        <f>IF(I68="","",IFERROR(VLOOKUP(I68,'Instructions'!$A$12:$C$21,3,FALSE),""))</f>
        <v/>
      </c>
      <c r="O68" s="8">
        <f>IF(OR(F68="",N68=""),"",F68*N68)</f>
        <v/>
      </c>
      <c r="P68" s="9" t="n"/>
      <c r="Q68" s="8">
        <f>IF(O68="","",O68+IF(P68="",0,P68))</f>
        <v/>
      </c>
      <c r="R68" s="7" t="n"/>
    </row>
    <row r="69" ht="25" customHeight="1">
      <c r="A69" s="2" t="n"/>
      <c r="B69" s="3" t="n"/>
      <c r="C69" s="10">
        <f>IF(B69="","",IF(MOD(B69-46279,7)=0,"Monday",IF(MOD(B69-46279,7)=1,"Tuesday",IF(MOD(B69-46279,7)=2,"Wednesday",IF(MOD(B69-46279,7)=3,"Thursday",IF(MOD(B69-46279,7)=4,"Friday",IF(MOD(B69-46279,7)=5,"Saturday","Sunday")))))))</f>
        <v/>
      </c>
      <c r="D69" s="5" t="n"/>
      <c r="E69" s="5" t="n"/>
      <c r="F69" s="11">
        <f>IF(OR(D69="",E69=""),"",MOD(E69-D69,1)*24)</f>
        <v/>
      </c>
      <c r="G69" s="2" t="n"/>
      <c r="H69" s="2" t="n"/>
      <c r="I69" s="2" t="n"/>
      <c r="J69" s="2" t="n"/>
      <c r="K69" s="2" t="n"/>
      <c r="L69" s="2" t="n"/>
      <c r="M69" s="7" t="n"/>
      <c r="N69" s="12">
        <f>IF(I69="","",IFERROR(VLOOKUP(I69,'Instructions'!$A$12:$C$21,3,FALSE),""))</f>
        <v/>
      </c>
      <c r="O69" s="12">
        <f>IF(OR(F69="",N69=""),"",F69*N69)</f>
        <v/>
      </c>
      <c r="P69" s="9" t="n"/>
      <c r="Q69" s="12">
        <f>IF(O69="","",O69+IF(P69="",0,P69))</f>
        <v/>
      </c>
      <c r="R69" s="7" t="n"/>
    </row>
    <row r="70" ht="25" customHeight="1">
      <c r="A70" s="2" t="n"/>
      <c r="B70" s="3" t="n"/>
      <c r="C70" s="4">
        <f>IF(B70="","",IF(MOD(B70-46279,7)=0,"Monday",IF(MOD(B70-46279,7)=1,"Tuesday",IF(MOD(B70-46279,7)=2,"Wednesday",IF(MOD(B70-46279,7)=3,"Thursday",IF(MOD(B70-46279,7)=4,"Friday",IF(MOD(B70-46279,7)=5,"Saturday","Sunday")))))))</f>
        <v/>
      </c>
      <c r="D70" s="5" t="n"/>
      <c r="E70" s="5" t="n"/>
      <c r="F70" s="6">
        <f>IF(OR(D70="",E70=""),"",MOD(E70-D70,1)*24)</f>
        <v/>
      </c>
      <c r="G70" s="2" t="n"/>
      <c r="H70" s="2" t="n"/>
      <c r="I70" s="2" t="n"/>
      <c r="J70" s="2" t="n"/>
      <c r="K70" s="2" t="n"/>
      <c r="L70" s="2" t="n"/>
      <c r="M70" s="7" t="n"/>
      <c r="N70" s="8">
        <f>IF(I70="","",IFERROR(VLOOKUP(I70,'Instructions'!$A$12:$C$21,3,FALSE),""))</f>
        <v/>
      </c>
      <c r="O70" s="8">
        <f>IF(OR(F70="",N70=""),"",F70*N70)</f>
        <v/>
      </c>
      <c r="P70" s="9" t="n"/>
      <c r="Q70" s="8">
        <f>IF(O70="","",O70+IF(P70="",0,P70))</f>
        <v/>
      </c>
      <c r="R70" s="7" t="n"/>
    </row>
    <row r="71" ht="25" customHeight="1">
      <c r="A71" s="2" t="n"/>
      <c r="B71" s="3" t="n"/>
      <c r="C71" s="10">
        <f>IF(B71="","",IF(MOD(B71-46279,7)=0,"Monday",IF(MOD(B71-46279,7)=1,"Tuesday",IF(MOD(B71-46279,7)=2,"Wednesday",IF(MOD(B71-46279,7)=3,"Thursday",IF(MOD(B71-46279,7)=4,"Friday",IF(MOD(B71-46279,7)=5,"Saturday","Sunday")))))))</f>
        <v/>
      </c>
      <c r="D71" s="5" t="n"/>
      <c r="E71" s="5" t="n"/>
      <c r="F71" s="11">
        <f>IF(OR(D71="",E71=""),"",MOD(E71-D71,1)*24)</f>
        <v/>
      </c>
      <c r="G71" s="2" t="n"/>
      <c r="H71" s="2" t="n"/>
      <c r="I71" s="2" t="n"/>
      <c r="J71" s="2" t="n"/>
      <c r="K71" s="2" t="n"/>
      <c r="L71" s="2" t="n"/>
      <c r="M71" s="7" t="n"/>
      <c r="N71" s="12">
        <f>IF(I71="","",IFERROR(VLOOKUP(I71,'Instructions'!$A$12:$C$21,3,FALSE),""))</f>
        <v/>
      </c>
      <c r="O71" s="12">
        <f>IF(OR(F71="",N71=""),"",F71*N71)</f>
        <v/>
      </c>
      <c r="P71" s="9" t="n"/>
      <c r="Q71" s="12">
        <f>IF(O71="","",O71+IF(P71="",0,P71))</f>
        <v/>
      </c>
      <c r="R71" s="7" t="n"/>
    </row>
    <row r="72" ht="25" customHeight="1">
      <c r="A72" s="2" t="n"/>
      <c r="B72" s="3" t="n"/>
      <c r="C72" s="4">
        <f>IF(B72="","",IF(MOD(B72-46279,7)=0,"Monday",IF(MOD(B72-46279,7)=1,"Tuesday",IF(MOD(B72-46279,7)=2,"Wednesday",IF(MOD(B72-46279,7)=3,"Thursday",IF(MOD(B72-46279,7)=4,"Friday",IF(MOD(B72-46279,7)=5,"Saturday","Sunday")))))))</f>
        <v/>
      </c>
      <c r="D72" s="5" t="n"/>
      <c r="E72" s="5" t="n"/>
      <c r="F72" s="6">
        <f>IF(OR(D72="",E72=""),"",MOD(E72-D72,1)*24)</f>
        <v/>
      </c>
      <c r="G72" s="2" t="n"/>
      <c r="H72" s="2" t="n"/>
      <c r="I72" s="2" t="n"/>
      <c r="J72" s="2" t="n"/>
      <c r="K72" s="2" t="n"/>
      <c r="L72" s="2" t="n"/>
      <c r="M72" s="7" t="n"/>
      <c r="N72" s="8">
        <f>IF(I72="","",IFERROR(VLOOKUP(I72,'Instructions'!$A$12:$C$21,3,FALSE),""))</f>
        <v/>
      </c>
      <c r="O72" s="8">
        <f>IF(OR(F72="",N72=""),"",F72*N72)</f>
        <v/>
      </c>
      <c r="P72" s="9" t="n"/>
      <c r="Q72" s="8">
        <f>IF(O72="","",O72+IF(P72="",0,P72))</f>
        <v/>
      </c>
      <c r="R72" s="7" t="n"/>
    </row>
    <row r="73" ht="25" customHeight="1">
      <c r="A73" s="2" t="n"/>
      <c r="B73" s="3" t="n"/>
      <c r="C73" s="10">
        <f>IF(B73="","",IF(MOD(B73-46279,7)=0,"Monday",IF(MOD(B73-46279,7)=1,"Tuesday",IF(MOD(B73-46279,7)=2,"Wednesday",IF(MOD(B73-46279,7)=3,"Thursday",IF(MOD(B73-46279,7)=4,"Friday",IF(MOD(B73-46279,7)=5,"Saturday","Sunday")))))))</f>
        <v/>
      </c>
      <c r="D73" s="5" t="n"/>
      <c r="E73" s="5" t="n"/>
      <c r="F73" s="11">
        <f>IF(OR(D73="",E73=""),"",MOD(E73-D73,1)*24)</f>
        <v/>
      </c>
      <c r="G73" s="2" t="n"/>
      <c r="H73" s="2" t="n"/>
      <c r="I73" s="2" t="n"/>
      <c r="J73" s="2" t="n"/>
      <c r="K73" s="2" t="n"/>
      <c r="L73" s="2" t="n"/>
      <c r="M73" s="7" t="n"/>
      <c r="N73" s="12">
        <f>IF(I73="","",IFERROR(VLOOKUP(I73,'Instructions'!$A$12:$C$21,3,FALSE),""))</f>
        <v/>
      </c>
      <c r="O73" s="12">
        <f>IF(OR(F73="",N73=""),"",F73*N73)</f>
        <v/>
      </c>
      <c r="P73" s="9" t="n"/>
      <c r="Q73" s="12">
        <f>IF(O73="","",O73+IF(P73="",0,P73))</f>
        <v/>
      </c>
      <c r="R73" s="7" t="n"/>
    </row>
    <row r="74" ht="25" customHeight="1">
      <c r="A74" s="2" t="n"/>
      <c r="B74" s="3" t="n"/>
      <c r="C74" s="4">
        <f>IF(B74="","",IF(MOD(B74-46279,7)=0,"Monday",IF(MOD(B74-46279,7)=1,"Tuesday",IF(MOD(B74-46279,7)=2,"Wednesday",IF(MOD(B74-46279,7)=3,"Thursday",IF(MOD(B74-46279,7)=4,"Friday",IF(MOD(B74-46279,7)=5,"Saturday","Sunday")))))))</f>
        <v/>
      </c>
      <c r="D74" s="5" t="n"/>
      <c r="E74" s="5" t="n"/>
      <c r="F74" s="6">
        <f>IF(OR(D74="",E74=""),"",MOD(E74-D74,1)*24)</f>
        <v/>
      </c>
      <c r="G74" s="2" t="n"/>
      <c r="H74" s="2" t="n"/>
      <c r="I74" s="2" t="n"/>
      <c r="J74" s="2" t="n"/>
      <c r="K74" s="2" t="n"/>
      <c r="L74" s="2" t="n"/>
      <c r="M74" s="7" t="n"/>
      <c r="N74" s="8">
        <f>IF(I74="","",IFERROR(VLOOKUP(I74,'Instructions'!$A$12:$C$21,3,FALSE),""))</f>
        <v/>
      </c>
      <c r="O74" s="8">
        <f>IF(OR(F74="",N74=""),"",F74*N74)</f>
        <v/>
      </c>
      <c r="P74" s="9" t="n"/>
      <c r="Q74" s="8">
        <f>IF(O74="","",O74+IF(P74="",0,P74))</f>
        <v/>
      </c>
      <c r="R74" s="7" t="n"/>
    </row>
    <row r="75" ht="25" customHeight="1">
      <c r="A75" s="2" t="n"/>
      <c r="B75" s="3" t="n"/>
      <c r="C75" s="10">
        <f>IF(B75="","",IF(MOD(B75-46279,7)=0,"Monday",IF(MOD(B75-46279,7)=1,"Tuesday",IF(MOD(B75-46279,7)=2,"Wednesday",IF(MOD(B75-46279,7)=3,"Thursday",IF(MOD(B75-46279,7)=4,"Friday",IF(MOD(B75-46279,7)=5,"Saturday","Sunday")))))))</f>
        <v/>
      </c>
      <c r="D75" s="5" t="n"/>
      <c r="E75" s="5" t="n"/>
      <c r="F75" s="11">
        <f>IF(OR(D75="",E75=""),"",MOD(E75-D75,1)*24)</f>
        <v/>
      </c>
      <c r="G75" s="2" t="n"/>
      <c r="H75" s="2" t="n"/>
      <c r="I75" s="2" t="n"/>
      <c r="J75" s="2" t="n"/>
      <c r="K75" s="2" t="n"/>
      <c r="L75" s="2" t="n"/>
      <c r="M75" s="7" t="n"/>
      <c r="N75" s="12">
        <f>IF(I75="","",IFERROR(VLOOKUP(I75,'Instructions'!$A$12:$C$21,3,FALSE),""))</f>
        <v/>
      </c>
      <c r="O75" s="12">
        <f>IF(OR(F75="",N75=""),"",F75*N75)</f>
        <v/>
      </c>
      <c r="P75" s="9" t="n"/>
      <c r="Q75" s="12">
        <f>IF(O75="","",O75+IF(P75="",0,P75))</f>
        <v/>
      </c>
      <c r="R75" s="7" t="n"/>
    </row>
    <row r="76" ht="25" customHeight="1">
      <c r="A76" s="2" t="n"/>
      <c r="B76" s="3" t="n"/>
      <c r="C76" s="4">
        <f>IF(B76="","",IF(MOD(B76-46279,7)=0,"Monday",IF(MOD(B76-46279,7)=1,"Tuesday",IF(MOD(B76-46279,7)=2,"Wednesday",IF(MOD(B76-46279,7)=3,"Thursday",IF(MOD(B76-46279,7)=4,"Friday",IF(MOD(B76-46279,7)=5,"Saturday","Sunday")))))))</f>
        <v/>
      </c>
      <c r="D76" s="5" t="n"/>
      <c r="E76" s="5" t="n"/>
      <c r="F76" s="6">
        <f>IF(OR(D76="",E76=""),"",MOD(E76-D76,1)*24)</f>
        <v/>
      </c>
      <c r="G76" s="2" t="n"/>
      <c r="H76" s="2" t="n"/>
      <c r="I76" s="2" t="n"/>
      <c r="J76" s="2" t="n"/>
      <c r="K76" s="2" t="n"/>
      <c r="L76" s="2" t="n"/>
      <c r="M76" s="7" t="n"/>
      <c r="N76" s="8">
        <f>IF(I76="","",IFERROR(VLOOKUP(I76,'Instructions'!$A$12:$C$21,3,FALSE),""))</f>
        <v/>
      </c>
      <c r="O76" s="8">
        <f>IF(OR(F76="",N76=""),"",F76*N76)</f>
        <v/>
      </c>
      <c r="P76" s="9" t="n"/>
      <c r="Q76" s="8">
        <f>IF(O76="","",O76+IF(P76="",0,P76))</f>
        <v/>
      </c>
      <c r="R76" s="7" t="n"/>
    </row>
    <row r="77" ht="25" customHeight="1">
      <c r="A77" s="2" t="n"/>
      <c r="B77" s="3" t="n"/>
      <c r="C77" s="10">
        <f>IF(B77="","",IF(MOD(B77-46279,7)=0,"Monday",IF(MOD(B77-46279,7)=1,"Tuesday",IF(MOD(B77-46279,7)=2,"Wednesday",IF(MOD(B77-46279,7)=3,"Thursday",IF(MOD(B77-46279,7)=4,"Friday",IF(MOD(B77-46279,7)=5,"Saturday","Sunday")))))))</f>
        <v/>
      </c>
      <c r="D77" s="5" t="n"/>
      <c r="E77" s="5" t="n"/>
      <c r="F77" s="11">
        <f>IF(OR(D77="",E77=""),"",MOD(E77-D77,1)*24)</f>
        <v/>
      </c>
      <c r="G77" s="2" t="n"/>
      <c r="H77" s="2" t="n"/>
      <c r="I77" s="2" t="n"/>
      <c r="J77" s="2" t="n"/>
      <c r="K77" s="2" t="n"/>
      <c r="L77" s="2" t="n"/>
      <c r="M77" s="7" t="n"/>
      <c r="N77" s="12">
        <f>IF(I77="","",IFERROR(VLOOKUP(I77,'Instructions'!$A$12:$C$21,3,FALSE),""))</f>
        <v/>
      </c>
      <c r="O77" s="12">
        <f>IF(OR(F77="",N77=""),"",F77*N77)</f>
        <v/>
      </c>
      <c r="P77" s="9" t="n"/>
      <c r="Q77" s="12">
        <f>IF(O77="","",O77+IF(P77="",0,P77))</f>
        <v/>
      </c>
      <c r="R77" s="7" t="n"/>
    </row>
    <row r="78" ht="25" customHeight="1">
      <c r="A78" s="2" t="n"/>
      <c r="B78" s="3" t="n"/>
      <c r="C78" s="4">
        <f>IF(B78="","",IF(MOD(B78-46279,7)=0,"Monday",IF(MOD(B78-46279,7)=1,"Tuesday",IF(MOD(B78-46279,7)=2,"Wednesday",IF(MOD(B78-46279,7)=3,"Thursday",IF(MOD(B78-46279,7)=4,"Friday",IF(MOD(B78-46279,7)=5,"Saturday","Sunday")))))))</f>
        <v/>
      </c>
      <c r="D78" s="5" t="n"/>
      <c r="E78" s="5" t="n"/>
      <c r="F78" s="6">
        <f>IF(OR(D78="",E78=""),"",MOD(E78-D78,1)*24)</f>
        <v/>
      </c>
      <c r="G78" s="2" t="n"/>
      <c r="H78" s="2" t="n"/>
      <c r="I78" s="2" t="n"/>
      <c r="J78" s="2" t="n"/>
      <c r="K78" s="2" t="n"/>
      <c r="L78" s="2" t="n"/>
      <c r="M78" s="7" t="n"/>
      <c r="N78" s="8">
        <f>IF(I78="","",IFERROR(VLOOKUP(I78,'Instructions'!$A$12:$C$21,3,FALSE),""))</f>
        <v/>
      </c>
      <c r="O78" s="8">
        <f>IF(OR(F78="",N78=""),"",F78*N78)</f>
        <v/>
      </c>
      <c r="P78" s="9" t="n"/>
      <c r="Q78" s="8">
        <f>IF(O78="","",O78+IF(P78="",0,P78))</f>
        <v/>
      </c>
      <c r="R78" s="7" t="n"/>
    </row>
    <row r="79" ht="25" customHeight="1">
      <c r="A79" s="2" t="n"/>
      <c r="B79" s="3" t="n"/>
      <c r="C79" s="10">
        <f>IF(B79="","",IF(MOD(B79-46279,7)=0,"Monday",IF(MOD(B79-46279,7)=1,"Tuesday",IF(MOD(B79-46279,7)=2,"Wednesday",IF(MOD(B79-46279,7)=3,"Thursday",IF(MOD(B79-46279,7)=4,"Friday",IF(MOD(B79-46279,7)=5,"Saturday","Sunday")))))))</f>
        <v/>
      </c>
      <c r="D79" s="5" t="n"/>
      <c r="E79" s="5" t="n"/>
      <c r="F79" s="11">
        <f>IF(OR(D79="",E79=""),"",MOD(E79-D79,1)*24)</f>
        <v/>
      </c>
      <c r="G79" s="2" t="n"/>
      <c r="H79" s="2" t="n"/>
      <c r="I79" s="2" t="n"/>
      <c r="J79" s="2" t="n"/>
      <c r="K79" s="2" t="n"/>
      <c r="L79" s="2" t="n"/>
      <c r="M79" s="7" t="n"/>
      <c r="N79" s="12">
        <f>IF(I79="","",IFERROR(VLOOKUP(I79,'Instructions'!$A$12:$C$21,3,FALSE),""))</f>
        <v/>
      </c>
      <c r="O79" s="12">
        <f>IF(OR(F79="",N79=""),"",F79*N79)</f>
        <v/>
      </c>
      <c r="P79" s="9" t="n"/>
      <c r="Q79" s="12">
        <f>IF(O79="","",O79+IF(P79="",0,P79))</f>
        <v/>
      </c>
      <c r="R79" s="7" t="n"/>
    </row>
    <row r="80" ht="25" customHeight="1">
      <c r="A80" s="2" t="n"/>
      <c r="B80" s="3" t="n"/>
      <c r="C80" s="4">
        <f>IF(B80="","",IF(MOD(B80-46279,7)=0,"Monday",IF(MOD(B80-46279,7)=1,"Tuesday",IF(MOD(B80-46279,7)=2,"Wednesday",IF(MOD(B80-46279,7)=3,"Thursday",IF(MOD(B80-46279,7)=4,"Friday",IF(MOD(B80-46279,7)=5,"Saturday","Sunday")))))))</f>
        <v/>
      </c>
      <c r="D80" s="5" t="n"/>
      <c r="E80" s="5" t="n"/>
      <c r="F80" s="6">
        <f>IF(OR(D80="",E80=""),"",MOD(E80-D80,1)*24)</f>
        <v/>
      </c>
      <c r="G80" s="2" t="n"/>
      <c r="H80" s="2" t="n"/>
      <c r="I80" s="2" t="n"/>
      <c r="J80" s="2" t="n"/>
      <c r="K80" s="2" t="n"/>
      <c r="L80" s="2" t="n"/>
      <c r="M80" s="7" t="n"/>
      <c r="N80" s="8">
        <f>IF(I80="","",IFERROR(VLOOKUP(I80,'Instructions'!$A$12:$C$21,3,FALSE),""))</f>
        <v/>
      </c>
      <c r="O80" s="8">
        <f>IF(OR(F80="",N80=""),"",F80*N80)</f>
        <v/>
      </c>
      <c r="P80" s="9" t="n"/>
      <c r="Q80" s="8">
        <f>IF(O80="","",O80+IF(P80="",0,P80))</f>
        <v/>
      </c>
      <c r="R80" s="7" t="n"/>
    </row>
    <row r="81" ht="25" customHeight="1">
      <c r="A81" s="2" t="n"/>
      <c r="B81" s="3" t="n"/>
      <c r="C81" s="10">
        <f>IF(B81="","",IF(MOD(B81-46279,7)=0,"Monday",IF(MOD(B81-46279,7)=1,"Tuesday",IF(MOD(B81-46279,7)=2,"Wednesday",IF(MOD(B81-46279,7)=3,"Thursday",IF(MOD(B81-46279,7)=4,"Friday",IF(MOD(B81-46279,7)=5,"Saturday","Sunday")))))))</f>
        <v/>
      </c>
      <c r="D81" s="5" t="n"/>
      <c r="E81" s="5" t="n"/>
      <c r="F81" s="11">
        <f>IF(OR(D81="",E81=""),"",MOD(E81-D81,1)*24)</f>
        <v/>
      </c>
      <c r="G81" s="2" t="n"/>
      <c r="H81" s="2" t="n"/>
      <c r="I81" s="2" t="n"/>
      <c r="J81" s="2" t="n"/>
      <c r="K81" s="2" t="n"/>
      <c r="L81" s="2" t="n"/>
      <c r="M81" s="7" t="n"/>
      <c r="N81" s="12">
        <f>IF(I81="","",IFERROR(VLOOKUP(I81,'Instructions'!$A$12:$C$21,3,FALSE),""))</f>
        <v/>
      </c>
      <c r="O81" s="12">
        <f>IF(OR(F81="",N81=""),"",F81*N81)</f>
        <v/>
      </c>
      <c r="P81" s="9" t="n"/>
      <c r="Q81" s="12">
        <f>IF(O81="","",O81+IF(P81="",0,P81))</f>
        <v/>
      </c>
      <c r="R81" s="7" t="n"/>
    </row>
    <row r="82" ht="25" customHeight="1">
      <c r="A82" s="2" t="n"/>
      <c r="B82" s="3" t="n"/>
      <c r="C82" s="4">
        <f>IF(B82="","",IF(MOD(B82-46279,7)=0,"Monday",IF(MOD(B82-46279,7)=1,"Tuesday",IF(MOD(B82-46279,7)=2,"Wednesday",IF(MOD(B82-46279,7)=3,"Thursday",IF(MOD(B82-46279,7)=4,"Friday",IF(MOD(B82-46279,7)=5,"Saturday","Sunday")))))))</f>
        <v/>
      </c>
      <c r="D82" s="5" t="n"/>
      <c r="E82" s="5" t="n"/>
      <c r="F82" s="6">
        <f>IF(OR(D82="",E82=""),"",MOD(E82-D82,1)*24)</f>
        <v/>
      </c>
      <c r="G82" s="2" t="n"/>
      <c r="H82" s="2" t="n"/>
      <c r="I82" s="2" t="n"/>
      <c r="J82" s="2" t="n"/>
      <c r="K82" s="2" t="n"/>
      <c r="L82" s="2" t="n"/>
      <c r="M82" s="7" t="n"/>
      <c r="N82" s="8">
        <f>IF(I82="","",IFERROR(VLOOKUP(I82,'Instructions'!$A$12:$C$21,3,FALSE),""))</f>
        <v/>
      </c>
      <c r="O82" s="8">
        <f>IF(OR(F82="",N82=""),"",F82*N82)</f>
        <v/>
      </c>
      <c r="P82" s="9" t="n"/>
      <c r="Q82" s="8">
        <f>IF(O82="","",O82+IF(P82="",0,P82))</f>
        <v/>
      </c>
      <c r="R82" s="7" t="n"/>
    </row>
    <row r="83" ht="25" customHeight="1">
      <c r="A83" s="2" t="n"/>
      <c r="B83" s="3" t="n"/>
      <c r="C83" s="10">
        <f>IF(B83="","",IF(MOD(B83-46279,7)=0,"Monday",IF(MOD(B83-46279,7)=1,"Tuesday",IF(MOD(B83-46279,7)=2,"Wednesday",IF(MOD(B83-46279,7)=3,"Thursday",IF(MOD(B83-46279,7)=4,"Friday",IF(MOD(B83-46279,7)=5,"Saturday","Sunday")))))))</f>
        <v/>
      </c>
      <c r="D83" s="5" t="n"/>
      <c r="E83" s="5" t="n"/>
      <c r="F83" s="11">
        <f>IF(OR(D83="",E83=""),"",MOD(E83-D83,1)*24)</f>
        <v/>
      </c>
      <c r="G83" s="2" t="n"/>
      <c r="H83" s="2" t="n"/>
      <c r="I83" s="2" t="n"/>
      <c r="J83" s="2" t="n"/>
      <c r="K83" s="2" t="n"/>
      <c r="L83" s="2" t="n"/>
      <c r="M83" s="7" t="n"/>
      <c r="N83" s="12">
        <f>IF(I83="","",IFERROR(VLOOKUP(I83,'Instructions'!$A$12:$C$21,3,FALSE),""))</f>
        <v/>
      </c>
      <c r="O83" s="12">
        <f>IF(OR(F83="",N83=""),"",F83*N83)</f>
        <v/>
      </c>
      <c r="P83" s="9" t="n"/>
      <c r="Q83" s="12">
        <f>IF(O83="","",O83+IF(P83="",0,P83))</f>
        <v/>
      </c>
      <c r="R83" s="7" t="n"/>
    </row>
    <row r="84" ht="25" customHeight="1">
      <c r="A84" s="2" t="n"/>
      <c r="B84" s="3" t="n"/>
      <c r="C84" s="4">
        <f>IF(B84="","",IF(MOD(B84-46279,7)=0,"Monday",IF(MOD(B84-46279,7)=1,"Tuesday",IF(MOD(B84-46279,7)=2,"Wednesday",IF(MOD(B84-46279,7)=3,"Thursday",IF(MOD(B84-46279,7)=4,"Friday",IF(MOD(B84-46279,7)=5,"Saturday","Sunday")))))))</f>
        <v/>
      </c>
      <c r="D84" s="5" t="n"/>
      <c r="E84" s="5" t="n"/>
      <c r="F84" s="6">
        <f>IF(OR(D84="",E84=""),"",MOD(E84-D84,1)*24)</f>
        <v/>
      </c>
      <c r="G84" s="2" t="n"/>
      <c r="H84" s="2" t="n"/>
      <c r="I84" s="2" t="n"/>
      <c r="J84" s="2" t="n"/>
      <c r="K84" s="2" t="n"/>
      <c r="L84" s="2" t="n"/>
      <c r="M84" s="7" t="n"/>
      <c r="N84" s="8">
        <f>IF(I84="","",IFERROR(VLOOKUP(I84,'Instructions'!$A$12:$C$21,3,FALSE),""))</f>
        <v/>
      </c>
      <c r="O84" s="8">
        <f>IF(OR(F84="",N84=""),"",F84*N84)</f>
        <v/>
      </c>
      <c r="P84" s="9" t="n"/>
      <c r="Q84" s="8">
        <f>IF(O84="","",O84+IF(P84="",0,P84))</f>
        <v/>
      </c>
      <c r="R84" s="7" t="n"/>
    </row>
    <row r="85" ht="25" customHeight="1">
      <c r="A85" s="2" t="n"/>
      <c r="B85" s="3" t="n"/>
      <c r="C85" s="10">
        <f>IF(B85="","",IF(MOD(B85-46279,7)=0,"Monday",IF(MOD(B85-46279,7)=1,"Tuesday",IF(MOD(B85-46279,7)=2,"Wednesday",IF(MOD(B85-46279,7)=3,"Thursday",IF(MOD(B85-46279,7)=4,"Friday",IF(MOD(B85-46279,7)=5,"Saturday","Sunday")))))))</f>
        <v/>
      </c>
      <c r="D85" s="5" t="n"/>
      <c r="E85" s="5" t="n"/>
      <c r="F85" s="11">
        <f>IF(OR(D85="",E85=""),"",MOD(E85-D85,1)*24)</f>
        <v/>
      </c>
      <c r="G85" s="2" t="n"/>
      <c r="H85" s="2" t="n"/>
      <c r="I85" s="2" t="n"/>
      <c r="J85" s="2" t="n"/>
      <c r="K85" s="2" t="n"/>
      <c r="L85" s="2" t="n"/>
      <c r="M85" s="7" t="n"/>
      <c r="N85" s="12">
        <f>IF(I85="","",IFERROR(VLOOKUP(I85,'Instructions'!$A$12:$C$21,3,FALSE),""))</f>
        <v/>
      </c>
      <c r="O85" s="12">
        <f>IF(OR(F85="",N85=""),"",F85*N85)</f>
        <v/>
      </c>
      <c r="P85" s="9" t="n"/>
      <c r="Q85" s="12">
        <f>IF(O85="","",O85+IF(P85="",0,P85))</f>
        <v/>
      </c>
      <c r="R85" s="7" t="n"/>
    </row>
    <row r="86" ht="25" customHeight="1">
      <c r="A86" s="2" t="n"/>
      <c r="B86" s="3" t="n"/>
      <c r="C86" s="4">
        <f>IF(B86="","",IF(MOD(B86-46279,7)=0,"Monday",IF(MOD(B86-46279,7)=1,"Tuesday",IF(MOD(B86-46279,7)=2,"Wednesday",IF(MOD(B86-46279,7)=3,"Thursday",IF(MOD(B86-46279,7)=4,"Friday",IF(MOD(B86-46279,7)=5,"Saturday","Sunday")))))))</f>
        <v/>
      </c>
      <c r="D86" s="5" t="n"/>
      <c r="E86" s="5" t="n"/>
      <c r="F86" s="6">
        <f>IF(OR(D86="",E86=""),"",MOD(E86-D86,1)*24)</f>
        <v/>
      </c>
      <c r="G86" s="2" t="n"/>
      <c r="H86" s="2" t="n"/>
      <c r="I86" s="2" t="n"/>
      <c r="J86" s="2" t="n"/>
      <c r="K86" s="2" t="n"/>
      <c r="L86" s="2" t="n"/>
      <c r="M86" s="7" t="n"/>
      <c r="N86" s="8">
        <f>IF(I86="","",IFERROR(VLOOKUP(I86,'Instructions'!$A$12:$C$21,3,FALSE),""))</f>
        <v/>
      </c>
      <c r="O86" s="8">
        <f>IF(OR(F86="",N86=""),"",F86*N86)</f>
        <v/>
      </c>
      <c r="P86" s="9" t="n"/>
      <c r="Q86" s="8">
        <f>IF(O86="","",O86+IF(P86="",0,P86))</f>
        <v/>
      </c>
      <c r="R86" s="7" t="n"/>
    </row>
    <row r="87" ht="25" customHeight="1">
      <c r="A87" s="2" t="n"/>
      <c r="B87" s="3" t="n"/>
      <c r="C87" s="10">
        <f>IF(B87="","",IF(MOD(B87-46279,7)=0,"Monday",IF(MOD(B87-46279,7)=1,"Tuesday",IF(MOD(B87-46279,7)=2,"Wednesday",IF(MOD(B87-46279,7)=3,"Thursday",IF(MOD(B87-46279,7)=4,"Friday",IF(MOD(B87-46279,7)=5,"Saturday","Sunday")))))))</f>
        <v/>
      </c>
      <c r="D87" s="5" t="n"/>
      <c r="E87" s="5" t="n"/>
      <c r="F87" s="11">
        <f>IF(OR(D87="",E87=""),"",MOD(E87-D87,1)*24)</f>
        <v/>
      </c>
      <c r="G87" s="2" t="n"/>
      <c r="H87" s="2" t="n"/>
      <c r="I87" s="2" t="n"/>
      <c r="J87" s="2" t="n"/>
      <c r="K87" s="2" t="n"/>
      <c r="L87" s="2" t="n"/>
      <c r="M87" s="7" t="n"/>
      <c r="N87" s="12">
        <f>IF(I87="","",IFERROR(VLOOKUP(I87,'Instructions'!$A$12:$C$21,3,FALSE),""))</f>
        <v/>
      </c>
      <c r="O87" s="12">
        <f>IF(OR(F87="",N87=""),"",F87*N87)</f>
        <v/>
      </c>
      <c r="P87" s="9" t="n"/>
      <c r="Q87" s="12">
        <f>IF(O87="","",O87+IF(P87="",0,P87))</f>
        <v/>
      </c>
      <c r="R87" s="7" t="n"/>
    </row>
    <row r="88" ht="25" customHeight="1">
      <c r="A88" s="2" t="n"/>
      <c r="B88" s="3" t="n"/>
      <c r="C88" s="4">
        <f>IF(B88="","",IF(MOD(B88-46279,7)=0,"Monday",IF(MOD(B88-46279,7)=1,"Tuesday",IF(MOD(B88-46279,7)=2,"Wednesday",IF(MOD(B88-46279,7)=3,"Thursday",IF(MOD(B88-46279,7)=4,"Friday",IF(MOD(B88-46279,7)=5,"Saturday","Sunday")))))))</f>
        <v/>
      </c>
      <c r="D88" s="5" t="n"/>
      <c r="E88" s="5" t="n"/>
      <c r="F88" s="6">
        <f>IF(OR(D88="",E88=""),"",MOD(E88-D88,1)*24)</f>
        <v/>
      </c>
      <c r="G88" s="2" t="n"/>
      <c r="H88" s="2" t="n"/>
      <c r="I88" s="2" t="n"/>
      <c r="J88" s="2" t="n"/>
      <c r="K88" s="2" t="n"/>
      <c r="L88" s="2" t="n"/>
      <c r="M88" s="7" t="n"/>
      <c r="N88" s="8">
        <f>IF(I88="","",IFERROR(VLOOKUP(I88,'Instructions'!$A$12:$C$21,3,FALSE),""))</f>
        <v/>
      </c>
      <c r="O88" s="8">
        <f>IF(OR(F88="",N88=""),"",F88*N88)</f>
        <v/>
      </c>
      <c r="P88" s="9" t="n"/>
      <c r="Q88" s="8">
        <f>IF(O88="","",O88+IF(P88="",0,P88))</f>
        <v/>
      </c>
      <c r="R88" s="7" t="n"/>
    </row>
    <row r="89" ht="25" customHeight="1">
      <c r="A89" s="2" t="n"/>
      <c r="B89" s="3" t="n"/>
      <c r="C89" s="10">
        <f>IF(B89="","",IF(MOD(B89-46279,7)=0,"Monday",IF(MOD(B89-46279,7)=1,"Tuesday",IF(MOD(B89-46279,7)=2,"Wednesday",IF(MOD(B89-46279,7)=3,"Thursday",IF(MOD(B89-46279,7)=4,"Friday",IF(MOD(B89-46279,7)=5,"Saturday","Sunday")))))))</f>
        <v/>
      </c>
      <c r="D89" s="5" t="n"/>
      <c r="E89" s="5" t="n"/>
      <c r="F89" s="11">
        <f>IF(OR(D89="",E89=""),"",MOD(E89-D89,1)*24)</f>
        <v/>
      </c>
      <c r="G89" s="2" t="n"/>
      <c r="H89" s="2" t="n"/>
      <c r="I89" s="2" t="n"/>
      <c r="J89" s="2" t="n"/>
      <c r="K89" s="2" t="n"/>
      <c r="L89" s="2" t="n"/>
      <c r="M89" s="7" t="n"/>
      <c r="N89" s="12">
        <f>IF(I89="","",IFERROR(VLOOKUP(I89,'Instructions'!$A$12:$C$21,3,FALSE),""))</f>
        <v/>
      </c>
      <c r="O89" s="12">
        <f>IF(OR(F89="",N89=""),"",F89*N89)</f>
        <v/>
      </c>
      <c r="P89" s="9" t="n"/>
      <c r="Q89" s="12">
        <f>IF(O89="","",O89+IF(P89="",0,P89))</f>
        <v/>
      </c>
      <c r="R89" s="7" t="n"/>
    </row>
    <row r="90" ht="25" customHeight="1">
      <c r="A90" s="2" t="n"/>
      <c r="B90" s="3" t="n"/>
      <c r="C90" s="4">
        <f>IF(B90="","",IF(MOD(B90-46279,7)=0,"Monday",IF(MOD(B90-46279,7)=1,"Tuesday",IF(MOD(B90-46279,7)=2,"Wednesday",IF(MOD(B90-46279,7)=3,"Thursday",IF(MOD(B90-46279,7)=4,"Friday",IF(MOD(B90-46279,7)=5,"Saturday","Sunday")))))))</f>
        <v/>
      </c>
      <c r="D90" s="5" t="n"/>
      <c r="E90" s="5" t="n"/>
      <c r="F90" s="6">
        <f>IF(OR(D90="",E90=""),"",MOD(E90-D90,1)*24)</f>
        <v/>
      </c>
      <c r="G90" s="2" t="n"/>
      <c r="H90" s="2" t="n"/>
      <c r="I90" s="2" t="n"/>
      <c r="J90" s="2" t="n"/>
      <c r="K90" s="2" t="n"/>
      <c r="L90" s="2" t="n"/>
      <c r="M90" s="7" t="n"/>
      <c r="N90" s="8">
        <f>IF(I90="","",IFERROR(VLOOKUP(I90,'Instructions'!$A$12:$C$21,3,FALSE),""))</f>
        <v/>
      </c>
      <c r="O90" s="8">
        <f>IF(OR(F90="",N90=""),"",F90*N90)</f>
        <v/>
      </c>
      <c r="P90" s="9" t="n"/>
      <c r="Q90" s="8">
        <f>IF(O90="","",O90+IF(P90="",0,P90))</f>
        <v/>
      </c>
      <c r="R90" s="7" t="n"/>
    </row>
    <row r="91" ht="25" customHeight="1">
      <c r="A91" s="2" t="n"/>
      <c r="B91" s="3" t="n"/>
      <c r="C91" s="10">
        <f>IF(B91="","",IF(MOD(B91-46279,7)=0,"Monday",IF(MOD(B91-46279,7)=1,"Tuesday",IF(MOD(B91-46279,7)=2,"Wednesday",IF(MOD(B91-46279,7)=3,"Thursday",IF(MOD(B91-46279,7)=4,"Friday",IF(MOD(B91-46279,7)=5,"Saturday","Sunday")))))))</f>
        <v/>
      </c>
      <c r="D91" s="5" t="n"/>
      <c r="E91" s="5" t="n"/>
      <c r="F91" s="11">
        <f>IF(OR(D91="",E91=""),"",MOD(E91-D91,1)*24)</f>
        <v/>
      </c>
      <c r="G91" s="2" t="n"/>
      <c r="H91" s="2" t="n"/>
      <c r="I91" s="2" t="n"/>
      <c r="J91" s="2" t="n"/>
      <c r="K91" s="2" t="n"/>
      <c r="L91" s="2" t="n"/>
      <c r="M91" s="7" t="n"/>
      <c r="N91" s="12">
        <f>IF(I91="","",IFERROR(VLOOKUP(I91,'Instructions'!$A$12:$C$21,3,FALSE),""))</f>
        <v/>
      </c>
      <c r="O91" s="12">
        <f>IF(OR(F91="",N91=""),"",F91*N91)</f>
        <v/>
      </c>
      <c r="P91" s="9" t="n"/>
      <c r="Q91" s="12">
        <f>IF(O91="","",O91+IF(P91="",0,P91))</f>
        <v/>
      </c>
      <c r="R91" s="7" t="n"/>
    </row>
    <row r="92" ht="25" customHeight="1">
      <c r="A92" s="2" t="n"/>
      <c r="B92" s="3" t="n"/>
      <c r="C92" s="4">
        <f>IF(B92="","",IF(MOD(B92-46279,7)=0,"Monday",IF(MOD(B92-46279,7)=1,"Tuesday",IF(MOD(B92-46279,7)=2,"Wednesday",IF(MOD(B92-46279,7)=3,"Thursday",IF(MOD(B92-46279,7)=4,"Friday",IF(MOD(B92-46279,7)=5,"Saturday","Sunday")))))))</f>
        <v/>
      </c>
      <c r="D92" s="5" t="n"/>
      <c r="E92" s="5" t="n"/>
      <c r="F92" s="6">
        <f>IF(OR(D92="",E92=""),"",MOD(E92-D92,1)*24)</f>
        <v/>
      </c>
      <c r="G92" s="2" t="n"/>
      <c r="H92" s="2" t="n"/>
      <c r="I92" s="2" t="n"/>
      <c r="J92" s="2" t="n"/>
      <c r="K92" s="2" t="n"/>
      <c r="L92" s="2" t="n"/>
      <c r="M92" s="7" t="n"/>
      <c r="N92" s="8">
        <f>IF(I92="","",IFERROR(VLOOKUP(I92,'Instructions'!$A$12:$C$21,3,FALSE),""))</f>
        <v/>
      </c>
      <c r="O92" s="8">
        <f>IF(OR(F92="",N92=""),"",F92*N92)</f>
        <v/>
      </c>
      <c r="P92" s="9" t="n"/>
      <c r="Q92" s="8">
        <f>IF(O92="","",O92+IF(P92="",0,P92))</f>
        <v/>
      </c>
      <c r="R92" s="7" t="n"/>
    </row>
    <row r="93" ht="25" customHeight="1">
      <c r="A93" s="2" t="n"/>
      <c r="B93" s="3" t="n"/>
      <c r="C93" s="10">
        <f>IF(B93="","",IF(MOD(B93-46279,7)=0,"Monday",IF(MOD(B93-46279,7)=1,"Tuesday",IF(MOD(B93-46279,7)=2,"Wednesday",IF(MOD(B93-46279,7)=3,"Thursday",IF(MOD(B93-46279,7)=4,"Friday",IF(MOD(B93-46279,7)=5,"Saturday","Sunday")))))))</f>
        <v/>
      </c>
      <c r="D93" s="5" t="n"/>
      <c r="E93" s="5" t="n"/>
      <c r="F93" s="11">
        <f>IF(OR(D93="",E93=""),"",MOD(E93-D93,1)*24)</f>
        <v/>
      </c>
      <c r="G93" s="2" t="n"/>
      <c r="H93" s="2" t="n"/>
      <c r="I93" s="2" t="n"/>
      <c r="J93" s="2" t="n"/>
      <c r="K93" s="2" t="n"/>
      <c r="L93" s="2" t="n"/>
      <c r="M93" s="7" t="n"/>
      <c r="N93" s="12">
        <f>IF(I93="","",IFERROR(VLOOKUP(I93,'Instructions'!$A$12:$C$21,3,FALSE),""))</f>
        <v/>
      </c>
      <c r="O93" s="12">
        <f>IF(OR(F93="",N93=""),"",F93*N93)</f>
        <v/>
      </c>
      <c r="P93" s="9" t="n"/>
      <c r="Q93" s="12">
        <f>IF(O93="","",O93+IF(P93="",0,P93))</f>
        <v/>
      </c>
      <c r="R93" s="7" t="n"/>
    </row>
    <row r="94" ht="25" customHeight="1">
      <c r="A94" s="2" t="n"/>
      <c r="B94" s="3" t="n"/>
      <c r="C94" s="4">
        <f>IF(B94="","",IF(MOD(B94-46279,7)=0,"Monday",IF(MOD(B94-46279,7)=1,"Tuesday",IF(MOD(B94-46279,7)=2,"Wednesday",IF(MOD(B94-46279,7)=3,"Thursday",IF(MOD(B94-46279,7)=4,"Friday",IF(MOD(B94-46279,7)=5,"Saturday","Sunday")))))))</f>
        <v/>
      </c>
      <c r="D94" s="5" t="n"/>
      <c r="E94" s="5" t="n"/>
      <c r="F94" s="6">
        <f>IF(OR(D94="",E94=""),"",MOD(E94-D94,1)*24)</f>
        <v/>
      </c>
      <c r="G94" s="2" t="n"/>
      <c r="H94" s="2" t="n"/>
      <c r="I94" s="2" t="n"/>
      <c r="J94" s="2" t="n"/>
      <c r="K94" s="2" t="n"/>
      <c r="L94" s="2" t="n"/>
      <c r="M94" s="7" t="n"/>
      <c r="N94" s="8">
        <f>IF(I94="","",IFERROR(VLOOKUP(I94,'Instructions'!$A$12:$C$21,3,FALSE),""))</f>
        <v/>
      </c>
      <c r="O94" s="8">
        <f>IF(OR(F94="",N94=""),"",F94*N94)</f>
        <v/>
      </c>
      <c r="P94" s="9" t="n"/>
      <c r="Q94" s="8">
        <f>IF(O94="","",O94+IF(P94="",0,P94))</f>
        <v/>
      </c>
      <c r="R94" s="7" t="n"/>
    </row>
    <row r="95" ht="25" customHeight="1">
      <c r="A95" s="2" t="n"/>
      <c r="B95" s="3" t="n"/>
      <c r="C95" s="10">
        <f>IF(B95="","",IF(MOD(B95-46279,7)=0,"Monday",IF(MOD(B95-46279,7)=1,"Tuesday",IF(MOD(B95-46279,7)=2,"Wednesday",IF(MOD(B95-46279,7)=3,"Thursday",IF(MOD(B95-46279,7)=4,"Friday",IF(MOD(B95-46279,7)=5,"Saturday","Sunday")))))))</f>
        <v/>
      </c>
      <c r="D95" s="5" t="n"/>
      <c r="E95" s="5" t="n"/>
      <c r="F95" s="11">
        <f>IF(OR(D95="",E95=""),"",MOD(E95-D95,1)*24)</f>
        <v/>
      </c>
      <c r="G95" s="2" t="n"/>
      <c r="H95" s="2" t="n"/>
      <c r="I95" s="2" t="n"/>
      <c r="J95" s="2" t="n"/>
      <c r="K95" s="2" t="n"/>
      <c r="L95" s="2" t="n"/>
      <c r="M95" s="7" t="n"/>
      <c r="N95" s="12">
        <f>IF(I95="","",IFERROR(VLOOKUP(I95,'Instructions'!$A$12:$C$21,3,FALSE),""))</f>
        <v/>
      </c>
      <c r="O95" s="12">
        <f>IF(OR(F95="",N95=""),"",F95*N95)</f>
        <v/>
      </c>
      <c r="P95" s="9" t="n"/>
      <c r="Q95" s="12">
        <f>IF(O95="","",O95+IF(P95="",0,P95))</f>
        <v/>
      </c>
      <c r="R95" s="7" t="n"/>
    </row>
    <row r="96" ht="25" customHeight="1">
      <c r="A96" s="2" t="n"/>
      <c r="B96" s="3" t="n"/>
      <c r="C96" s="4">
        <f>IF(B96="","",IF(MOD(B96-46279,7)=0,"Monday",IF(MOD(B96-46279,7)=1,"Tuesday",IF(MOD(B96-46279,7)=2,"Wednesday",IF(MOD(B96-46279,7)=3,"Thursday",IF(MOD(B96-46279,7)=4,"Friday",IF(MOD(B96-46279,7)=5,"Saturday","Sunday")))))))</f>
        <v/>
      </c>
      <c r="D96" s="5" t="n"/>
      <c r="E96" s="5" t="n"/>
      <c r="F96" s="6">
        <f>IF(OR(D96="",E96=""),"",MOD(E96-D96,1)*24)</f>
        <v/>
      </c>
      <c r="G96" s="2" t="n"/>
      <c r="H96" s="2" t="n"/>
      <c r="I96" s="2" t="n"/>
      <c r="J96" s="2" t="n"/>
      <c r="K96" s="2" t="n"/>
      <c r="L96" s="2" t="n"/>
      <c r="M96" s="7" t="n"/>
      <c r="N96" s="8">
        <f>IF(I96="","",IFERROR(VLOOKUP(I96,'Instructions'!$A$12:$C$21,3,FALSE),""))</f>
        <v/>
      </c>
      <c r="O96" s="8">
        <f>IF(OR(F96="",N96=""),"",F96*N96)</f>
        <v/>
      </c>
      <c r="P96" s="9" t="n"/>
      <c r="Q96" s="8">
        <f>IF(O96="","",O96+IF(P96="",0,P96))</f>
        <v/>
      </c>
      <c r="R96" s="7" t="n"/>
    </row>
    <row r="97" ht="25" customHeight="1">
      <c r="A97" s="2" t="n"/>
      <c r="B97" s="3" t="n"/>
      <c r="C97" s="10">
        <f>IF(B97="","",IF(MOD(B97-46279,7)=0,"Monday",IF(MOD(B97-46279,7)=1,"Tuesday",IF(MOD(B97-46279,7)=2,"Wednesday",IF(MOD(B97-46279,7)=3,"Thursday",IF(MOD(B97-46279,7)=4,"Friday",IF(MOD(B97-46279,7)=5,"Saturday","Sunday")))))))</f>
        <v/>
      </c>
      <c r="D97" s="5" t="n"/>
      <c r="E97" s="5" t="n"/>
      <c r="F97" s="11">
        <f>IF(OR(D97="",E97=""),"",MOD(E97-D97,1)*24)</f>
        <v/>
      </c>
      <c r="G97" s="2" t="n"/>
      <c r="H97" s="2" t="n"/>
      <c r="I97" s="2" t="n"/>
      <c r="J97" s="2" t="n"/>
      <c r="K97" s="2" t="n"/>
      <c r="L97" s="2" t="n"/>
      <c r="M97" s="7" t="n"/>
      <c r="N97" s="12">
        <f>IF(I97="","",IFERROR(VLOOKUP(I97,'Instructions'!$A$12:$C$21,3,FALSE),""))</f>
        <v/>
      </c>
      <c r="O97" s="12">
        <f>IF(OR(F97="",N97=""),"",F97*N97)</f>
        <v/>
      </c>
      <c r="P97" s="9" t="n"/>
      <c r="Q97" s="12">
        <f>IF(O97="","",O97+IF(P97="",0,P97))</f>
        <v/>
      </c>
      <c r="R97" s="7" t="n"/>
    </row>
    <row r="98" ht="25" customHeight="1">
      <c r="A98" s="2" t="n"/>
      <c r="B98" s="3" t="n"/>
      <c r="C98" s="4">
        <f>IF(B98="","",IF(MOD(B98-46279,7)=0,"Monday",IF(MOD(B98-46279,7)=1,"Tuesday",IF(MOD(B98-46279,7)=2,"Wednesday",IF(MOD(B98-46279,7)=3,"Thursday",IF(MOD(B98-46279,7)=4,"Friday",IF(MOD(B98-46279,7)=5,"Saturday","Sunday")))))))</f>
        <v/>
      </c>
      <c r="D98" s="5" t="n"/>
      <c r="E98" s="5" t="n"/>
      <c r="F98" s="6">
        <f>IF(OR(D98="",E98=""),"",MOD(E98-D98,1)*24)</f>
        <v/>
      </c>
      <c r="G98" s="2" t="n"/>
      <c r="H98" s="2" t="n"/>
      <c r="I98" s="2" t="n"/>
      <c r="J98" s="2" t="n"/>
      <c r="K98" s="2" t="n"/>
      <c r="L98" s="2" t="n"/>
      <c r="M98" s="7" t="n"/>
      <c r="N98" s="8">
        <f>IF(I98="","",IFERROR(VLOOKUP(I98,'Instructions'!$A$12:$C$21,3,FALSE),""))</f>
        <v/>
      </c>
      <c r="O98" s="8">
        <f>IF(OR(F98="",N98=""),"",F98*N98)</f>
        <v/>
      </c>
      <c r="P98" s="9" t="n"/>
      <c r="Q98" s="8">
        <f>IF(O98="","",O98+IF(P98="",0,P98))</f>
        <v/>
      </c>
      <c r="R98" s="7" t="n"/>
    </row>
    <row r="99" ht="25" customHeight="1">
      <c r="A99" s="2" t="n"/>
      <c r="B99" s="3" t="n"/>
      <c r="C99" s="10">
        <f>IF(B99="","",IF(MOD(B99-46279,7)=0,"Monday",IF(MOD(B99-46279,7)=1,"Tuesday",IF(MOD(B99-46279,7)=2,"Wednesday",IF(MOD(B99-46279,7)=3,"Thursday",IF(MOD(B99-46279,7)=4,"Friday",IF(MOD(B99-46279,7)=5,"Saturday","Sunday")))))))</f>
        <v/>
      </c>
      <c r="D99" s="5" t="n"/>
      <c r="E99" s="5" t="n"/>
      <c r="F99" s="11">
        <f>IF(OR(D99="",E99=""),"",MOD(E99-D99,1)*24)</f>
        <v/>
      </c>
      <c r="G99" s="2" t="n"/>
      <c r="H99" s="2" t="n"/>
      <c r="I99" s="2" t="n"/>
      <c r="J99" s="2" t="n"/>
      <c r="K99" s="2" t="n"/>
      <c r="L99" s="2" t="n"/>
      <c r="M99" s="7" t="n"/>
      <c r="N99" s="12">
        <f>IF(I99="","",IFERROR(VLOOKUP(I99,'Instructions'!$A$12:$C$21,3,FALSE),""))</f>
        <v/>
      </c>
      <c r="O99" s="12">
        <f>IF(OR(F99="",N99=""),"",F99*N99)</f>
        <v/>
      </c>
      <c r="P99" s="9" t="n"/>
      <c r="Q99" s="12">
        <f>IF(O99="","",O99+IF(P99="",0,P99))</f>
        <v/>
      </c>
      <c r="R99" s="7" t="n"/>
    </row>
    <row r="100" ht="25" customHeight="1">
      <c r="A100" s="2" t="n"/>
      <c r="B100" s="3" t="n"/>
      <c r="C100" s="4">
        <f>IF(B100="","",IF(MOD(B100-46279,7)=0,"Monday",IF(MOD(B100-46279,7)=1,"Tuesday",IF(MOD(B100-46279,7)=2,"Wednesday",IF(MOD(B100-46279,7)=3,"Thursday",IF(MOD(B100-46279,7)=4,"Friday",IF(MOD(B100-46279,7)=5,"Saturday","Sunday")))))))</f>
        <v/>
      </c>
      <c r="D100" s="5" t="n"/>
      <c r="E100" s="5" t="n"/>
      <c r="F100" s="6">
        <f>IF(OR(D100="",E100=""),"",MOD(E100-D100,1)*24)</f>
        <v/>
      </c>
      <c r="G100" s="2" t="n"/>
      <c r="H100" s="2" t="n"/>
      <c r="I100" s="2" t="n"/>
      <c r="J100" s="2" t="n"/>
      <c r="K100" s="2" t="n"/>
      <c r="L100" s="2" t="n"/>
      <c r="M100" s="7" t="n"/>
      <c r="N100" s="8">
        <f>IF(I100="","",IFERROR(VLOOKUP(I100,'Instructions'!$A$12:$C$21,3,FALSE),""))</f>
        <v/>
      </c>
      <c r="O100" s="8">
        <f>IF(OR(F100="",N100=""),"",F100*N100)</f>
        <v/>
      </c>
      <c r="P100" s="9" t="n"/>
      <c r="Q100" s="8">
        <f>IF(O100="","",O100+IF(P100="",0,P100))</f>
        <v/>
      </c>
      <c r="R100" s="7" t="n"/>
    </row>
    <row r="101" ht="25" customHeight="1">
      <c r="A101" s="2" t="n"/>
      <c r="B101" s="3" t="n"/>
      <c r="C101" s="10">
        <f>IF(B101="","",IF(MOD(B101-46279,7)=0,"Monday",IF(MOD(B101-46279,7)=1,"Tuesday",IF(MOD(B101-46279,7)=2,"Wednesday",IF(MOD(B101-46279,7)=3,"Thursday",IF(MOD(B101-46279,7)=4,"Friday",IF(MOD(B101-46279,7)=5,"Saturday","Sunday")))))))</f>
        <v/>
      </c>
      <c r="D101" s="5" t="n"/>
      <c r="E101" s="5" t="n"/>
      <c r="F101" s="11">
        <f>IF(OR(D101="",E101=""),"",MOD(E101-D101,1)*24)</f>
        <v/>
      </c>
      <c r="G101" s="2" t="n"/>
      <c r="H101" s="2" t="n"/>
      <c r="I101" s="2" t="n"/>
      <c r="J101" s="2" t="n"/>
      <c r="K101" s="2" t="n"/>
      <c r="L101" s="2" t="n"/>
      <c r="M101" s="7" t="n"/>
      <c r="N101" s="12">
        <f>IF(I101="","",IFERROR(VLOOKUP(I101,'Instructions'!$A$12:$C$21,3,FALSE),""))</f>
        <v/>
      </c>
      <c r="O101" s="12">
        <f>IF(OR(F101="",N101=""),"",F101*N101)</f>
        <v/>
      </c>
      <c r="P101" s="9" t="n"/>
      <c r="Q101" s="12">
        <f>IF(O101="","",O101+IF(P101="",0,P101))</f>
        <v/>
      </c>
      <c r="R101" s="7" t="n"/>
    </row>
  </sheetData>
  <autoFilter ref="A1:R101"/>
  <conditionalFormatting sqref="L2:L101">
    <cfRule type="expression" priority="1" dxfId="0">
      <formula>$L2="Confirmed"</formula>
    </cfRule>
    <cfRule type="expression" priority="2" dxfId="1">
      <formula>OR($L2="Pending",$L2="Swapped")</formula>
    </cfRule>
    <cfRule type="expression" priority="3" dxfId="2">
      <formula>$L2="Cancelled"</formula>
    </cfRule>
  </conditionalFormatting>
  <conditionalFormatting sqref="A2:R101">
    <cfRule type="expression" priority="4" dxfId="2">
      <formula>AND($A2&lt;&gt;"",$I2="")</formula>
    </cfRule>
  </conditionalFormatting>
  <conditionalFormatting sqref="I2:I101">
    <cfRule type="expression" priority="5" dxfId="2">
      <formula>AND($I2&lt;&gt;"",COUNTIFS($B$2:$B$101,$B2,$I$2:$I$101,$I2)&gt;1)</formula>
    </cfRule>
  </conditionalFormatting>
  <dataValidations count="5">
    <dataValidation sqref="G2:G101" showErrorMessage="1" showInputMessage="1" allowBlank="1" type="list">
      <formula1>"Weekday Evening,Weekend Day,Weekend Night,Bank Holiday"</formula1>
    </dataValidation>
    <dataValidation sqref="H2:H101" showErrorMessage="1" showInputMessage="1" allowBlank="1" type="list">
      <formula1>"Dublin,Cork,Galway,Limerick,Waterford,Sligo"</formula1>
    </dataValidation>
    <dataValidation sqref="L2:L101" showErrorMessage="1" showInputMessage="1" allowBlank="1" type="list">
      <formula1>"Confirmed,Pending,Swapped,Cancelled"</formula1>
    </dataValidation>
    <dataValidation sqref="I2:I101 M2:M101" showErrorMessage="1" showInputMessage="1" allowBlank="1" type="list">
      <formula1>='Instructions'!$A$12:$A$21</formula1>
    </dataValidation>
    <dataValidation sqref="P2:P101" showErrorMessage="1" showInputMessage="1" allowBlank="1" type="decimal" operator="between">
      <formula1>0</formula1>
      <formula2>500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5"/>
  <sheetViews>
    <sheetView showGridLines="0" workbookViewId="0">
      <selection activeCell="A1" sqref="A1"/>
    </sheetView>
  </sheetViews>
  <sheetFormatPr baseColWidth="8" defaultRowHeight="15"/>
  <cols>
    <col width="29" customWidth="1" min="1" max="1"/>
    <col width="17" customWidth="1" min="2" max="2"/>
    <col width="4" customWidth="1" min="3" max="3"/>
    <col width="16" customWidth="1" min="4" max="4"/>
    <col width="15" customWidth="1" min="5" max="5"/>
    <col width="18" customWidth="1" min="6" max="6"/>
    <col width="4" customWidth="1" min="7" max="7"/>
    <col width="22" customWidth="1" min="8" max="8"/>
    <col width="14" customWidth="1" min="9" max="9"/>
    <col width="18" customWidth="1" min="10" max="10"/>
    <col width="4" customWidth="1" min="11" max="11"/>
    <col width="16" customWidth="1" min="12" max="12"/>
    <col width="16" customWidth="1" min="13" max="13"/>
    <col width="16" customWidth="1" min="14" max="14"/>
  </cols>
  <sheetData>
    <row r="1" ht="32" customHeight="1">
      <c r="A1" s="13" t="inlineStr">
        <is>
          <t>GP Out-of-Hours Rota Summary</t>
        </is>
      </c>
    </row>
    <row r="2"/>
    <row r="3">
      <c r="A3" s="15" t="inlineStr">
        <is>
          <t>Key Performance Indicators</t>
        </is>
      </c>
      <c r="B3" s="16" t="n"/>
    </row>
    <row r="4">
      <c r="A4" s="17" t="inlineStr">
        <is>
          <t>Total shifts</t>
        </is>
      </c>
      <c r="B4" s="18">
        <f>COUNTA('Rota'!$A$2:$A$101)</f>
        <v/>
      </c>
    </row>
    <row r="5">
      <c r="A5" s="19" t="inlineStr">
        <is>
          <t>Confirmed shifts</t>
        </is>
      </c>
      <c r="B5" s="20">
        <f>COUNTIF('Rota'!$L$2:$L$101,"Confirmed")</f>
        <v/>
      </c>
    </row>
    <row r="6">
      <c r="A6" s="17" t="inlineStr">
        <is>
          <t>Pending shifts</t>
        </is>
      </c>
      <c r="B6" s="18">
        <f>COUNTIF('Rota'!$L$2:$L$101,"Pending")</f>
        <v/>
      </c>
    </row>
    <row r="7">
      <c r="A7" s="19" t="inlineStr">
        <is>
          <t>Total rota hours</t>
        </is>
      </c>
      <c r="B7" s="21">
        <f>SUM('Rota'!$F$2:$F$101)</f>
        <v/>
      </c>
    </row>
    <row r="8">
      <c r="A8" s="17" t="inlineStr">
        <is>
          <t>Average shift length</t>
        </is>
      </c>
      <c r="B8" s="22">
        <f>IFERROR(AVERAGE('Rota'!$F$2:$F$101),0)</f>
        <v/>
      </c>
    </row>
    <row r="9">
      <c r="A9" s="19" t="inlineStr">
        <is>
          <t>Total estimated cost</t>
        </is>
      </c>
      <c r="B9" s="23">
        <f>SUM('Rota'!$Q$2:$Q$101)</f>
        <v/>
      </c>
    </row>
    <row r="10">
      <c r="A10" s="17" t="inlineStr">
        <is>
          <t>Confirmed coverage percentage</t>
        </is>
      </c>
      <c r="B10" s="24">
        <f>IF(B4=0,0,B5/B4)</f>
        <v/>
      </c>
    </row>
    <row r="11"/>
    <row r="12"/>
    <row r="13"/>
    <row r="14">
      <c r="A14" s="15" t="inlineStr">
        <is>
          <t>Shifts by Status</t>
        </is>
      </c>
      <c r="B14" s="16" t="n"/>
      <c r="D14" s="15" t="inlineStr">
        <is>
          <t>Hours and Cost by Location</t>
        </is>
      </c>
      <c r="E14" s="16" t="n"/>
      <c r="F14" s="16" t="n"/>
      <c r="H14" s="15" t="inlineStr">
        <is>
          <t>Shifts and Cost by GP</t>
        </is>
      </c>
      <c r="I14" s="16" t="n"/>
      <c r="J14" s="16" t="n"/>
    </row>
    <row r="15">
      <c r="A15" s="1" t="inlineStr">
        <is>
          <t>Status</t>
        </is>
      </c>
      <c r="B15" s="1" t="inlineStr">
        <is>
          <t>Shift Count</t>
        </is>
      </c>
      <c r="D15" s="1" t="inlineStr">
        <is>
          <t>Location</t>
        </is>
      </c>
      <c r="E15" s="1" t="inlineStr">
        <is>
          <t>Hours</t>
        </is>
      </c>
      <c r="F15" s="1" t="inlineStr">
        <is>
          <t>Total Cost (€)</t>
        </is>
      </c>
      <c r="H15" s="1" t="inlineStr">
        <is>
          <t>GP Name</t>
        </is>
      </c>
      <c r="I15" s="1" t="inlineStr">
        <is>
          <t>Shift Count</t>
        </is>
      </c>
      <c r="J15" s="1" t="inlineStr">
        <is>
          <t>Total Cost (€)</t>
        </is>
      </c>
    </row>
    <row r="16">
      <c r="A16" s="4" t="inlineStr">
        <is>
          <t>Confirmed</t>
        </is>
      </c>
      <c r="B16" s="4">
        <f>COUNTIF('Rota'!$L$2:$L$101,A16)</f>
        <v/>
      </c>
      <c r="D16" s="4" t="inlineStr">
        <is>
          <t>Dublin</t>
        </is>
      </c>
      <c r="E16" s="6">
        <f>SUMIF('Rota'!$H$2:$H$101,D16,'Rota'!$F$2:$F$101)</f>
        <v/>
      </c>
      <c r="F16" s="8">
        <f>SUMIF('Rota'!$H$2:$H$101,D16,'Rota'!$Q$2:$Q$101)</f>
        <v/>
      </c>
      <c r="H16" s="4" t="inlineStr">
        <is>
          <t>Aoife Murphy</t>
        </is>
      </c>
      <c r="I16" s="4">
        <f>COUNTIF('Rota'!$I$2:$I$101,H16)</f>
        <v/>
      </c>
      <c r="J16" s="8">
        <f>SUMIF('Rota'!$I$2:$I$101,H16,'Rota'!$Q$2:$Q$101)</f>
        <v/>
      </c>
    </row>
    <row r="17">
      <c r="A17" s="10" t="inlineStr">
        <is>
          <t>Pending</t>
        </is>
      </c>
      <c r="B17" s="10">
        <f>COUNTIF('Rota'!$L$2:$L$101,A17)</f>
        <v/>
      </c>
      <c r="D17" s="10" t="inlineStr">
        <is>
          <t>Cork</t>
        </is>
      </c>
      <c r="E17" s="11">
        <f>SUMIF('Rota'!$H$2:$H$101,D17,'Rota'!$F$2:$F$101)</f>
        <v/>
      </c>
      <c r="F17" s="12">
        <f>SUMIF('Rota'!$H$2:$H$101,D17,'Rota'!$Q$2:$Q$101)</f>
        <v/>
      </c>
      <c r="H17" s="10" t="inlineStr">
        <is>
          <t>Seán O’Brien</t>
        </is>
      </c>
      <c r="I17" s="10">
        <f>COUNTIF('Rota'!$I$2:$I$101,H17)</f>
        <v/>
      </c>
      <c r="J17" s="12">
        <f>SUMIF('Rota'!$I$2:$I$101,H17,'Rota'!$Q$2:$Q$101)</f>
        <v/>
      </c>
    </row>
    <row r="18">
      <c r="A18" s="4" t="inlineStr">
        <is>
          <t>Swapped</t>
        </is>
      </c>
      <c r="B18" s="4">
        <f>COUNTIF('Rota'!$L$2:$L$101,A18)</f>
        <v/>
      </c>
      <c r="D18" s="4" t="inlineStr">
        <is>
          <t>Galway</t>
        </is>
      </c>
      <c r="E18" s="6">
        <f>SUMIF('Rota'!$H$2:$H$101,D18,'Rota'!$F$2:$F$101)</f>
        <v/>
      </c>
      <c r="F18" s="8">
        <f>SUMIF('Rota'!$H$2:$H$101,D18,'Rota'!$Q$2:$Q$101)</f>
        <v/>
      </c>
      <c r="H18" s="4" t="inlineStr">
        <is>
          <t>Niamh Kelly</t>
        </is>
      </c>
      <c r="I18" s="4">
        <f>COUNTIF('Rota'!$I$2:$I$101,H18)</f>
        <v/>
      </c>
      <c r="J18" s="8">
        <f>SUMIF('Rota'!$I$2:$I$101,H18,'Rota'!$Q$2:$Q$101)</f>
        <v/>
      </c>
    </row>
    <row r="19">
      <c r="A19" s="10" t="inlineStr">
        <is>
          <t>Cancelled</t>
        </is>
      </c>
      <c r="B19" s="10">
        <f>COUNTIF('Rota'!$L$2:$L$101,A19)</f>
        <v/>
      </c>
      <c r="D19" s="10" t="inlineStr">
        <is>
          <t>Limerick</t>
        </is>
      </c>
      <c r="E19" s="11">
        <f>SUMIF('Rota'!$H$2:$H$101,D19,'Rota'!$F$2:$F$101)</f>
        <v/>
      </c>
      <c r="F19" s="12">
        <f>SUMIF('Rota'!$H$2:$H$101,D19,'Rota'!$Q$2:$Q$101)</f>
        <v/>
      </c>
      <c r="H19" s="10" t="inlineStr">
        <is>
          <t>Cian Byrne</t>
        </is>
      </c>
      <c r="I19" s="10">
        <f>COUNTIF('Rota'!$I$2:$I$101,H19)</f>
        <v/>
      </c>
      <c r="J19" s="12">
        <f>SUMIF('Rota'!$I$2:$I$101,H19,'Rota'!$Q$2:$Q$101)</f>
        <v/>
      </c>
    </row>
    <row r="20">
      <c r="D20" s="4" t="inlineStr">
        <is>
          <t>Waterford</t>
        </is>
      </c>
      <c r="E20" s="6">
        <f>SUMIF('Rota'!$H$2:$H$101,D20,'Rota'!$F$2:$F$101)</f>
        <v/>
      </c>
      <c r="F20" s="8">
        <f>SUMIF('Rota'!$H$2:$H$101,D20,'Rota'!$Q$2:$Q$101)</f>
        <v/>
      </c>
      <c r="H20" s="4" t="inlineStr">
        <is>
          <t>Saoirse Ryan</t>
        </is>
      </c>
      <c r="I20" s="4">
        <f>COUNTIF('Rota'!$I$2:$I$101,H20)</f>
        <v/>
      </c>
      <c r="J20" s="8">
        <f>SUMIF('Rota'!$I$2:$I$101,H20,'Rota'!$Q$2:$Q$101)</f>
        <v/>
      </c>
    </row>
    <row r="21">
      <c r="D21" s="10" t="inlineStr">
        <is>
          <t>Sligo</t>
        </is>
      </c>
      <c r="E21" s="11">
        <f>SUMIF('Rota'!$H$2:$H$101,D21,'Rota'!$F$2:$F$101)</f>
        <v/>
      </c>
      <c r="F21" s="12">
        <f>SUMIF('Rota'!$H$2:$H$101,D21,'Rota'!$Q$2:$Q$101)</f>
        <v/>
      </c>
      <c r="H21" s="10" t="inlineStr">
        <is>
          <t>Conor Walsh</t>
        </is>
      </c>
      <c r="I21" s="10">
        <f>COUNTIF('Rota'!$I$2:$I$101,H21)</f>
        <v/>
      </c>
      <c r="J21" s="12">
        <f>SUMIF('Rota'!$I$2:$I$101,H21,'Rota'!$Q$2:$Q$101)</f>
        <v/>
      </c>
    </row>
    <row r="22">
      <c r="H22" s="4" t="inlineStr">
        <is>
          <t>Ciara Doyle</t>
        </is>
      </c>
      <c r="I22" s="4">
        <f>COUNTIF('Rota'!$I$2:$I$101,H22)</f>
        <v/>
      </c>
      <c r="J22" s="8">
        <f>SUMIF('Rota'!$I$2:$I$101,H22,'Rota'!$Q$2:$Q$101)</f>
        <v/>
      </c>
    </row>
    <row r="23">
      <c r="H23" s="10" t="inlineStr">
        <is>
          <t>Oisín McCarthy</t>
        </is>
      </c>
      <c r="I23" s="10">
        <f>COUNTIF('Rota'!$I$2:$I$101,H23)</f>
        <v/>
      </c>
      <c r="J23" s="12">
        <f>SUMIF('Rota'!$I$2:$I$101,H23,'Rota'!$Q$2:$Q$101)</f>
        <v/>
      </c>
    </row>
    <row r="24">
      <c r="H24" s="4" t="inlineStr">
        <is>
          <t>Róisín Nolan</t>
        </is>
      </c>
      <c r="I24" s="4">
        <f>COUNTIF('Rota'!$I$2:$I$101,H24)</f>
        <v/>
      </c>
      <c r="J24" s="8">
        <f>SUMIF('Rota'!$I$2:$I$101,H24,'Rota'!$Q$2:$Q$101)</f>
        <v/>
      </c>
    </row>
    <row r="25">
      <c r="H25" s="10" t="inlineStr">
        <is>
          <t>Liam Kavanagh</t>
        </is>
      </c>
      <c r="I25" s="10">
        <f>COUNTIF('Rota'!$I$2:$I$101,H25)</f>
        <v/>
      </c>
      <c r="J25" s="12">
        <f>SUMIF('Rota'!$I$2:$I$101,H25,'Rota'!$Q$2:$Q$101)</f>
        <v/>
      </c>
    </row>
  </sheetData>
  <mergeCells count="1">
    <mergeCell ref="A1:N1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1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1" customWidth="1" min="1" max="1"/>
    <col width="96" customWidth="1" min="2" max="2"/>
    <col width="25" customWidth="1" min="3" max="3"/>
  </cols>
  <sheetData>
    <row r="1" ht="32" customHeight="1">
      <c r="A1" s="13" t="inlineStr">
        <is>
          <t>GP Out-of-Hours Rota Template — Instructions</t>
        </is>
      </c>
    </row>
    <row r="2"/>
    <row r="3" ht="52" customHeight="1">
      <c r="A3" s="25" t="inlineStr">
        <is>
          <t>Adding, amending and swapping shifts</t>
        </is>
      </c>
      <c r="B3" s="26" t="inlineStr">
        <is>
          <t>Use the pale-yellow cells on the Rota sheet to add or amend a shift. For a swap, update the GP Name, On-Call Backup, staff ID, contact number and Status, then record the agreed arrangement in Notes.</t>
        </is>
      </c>
    </row>
    <row r="4" ht="52" customHeight="1">
      <c r="A4" s="25" t="inlineStr">
        <is>
          <t>Date and time format</t>
        </is>
      </c>
      <c r="B4" s="27" t="inlineStr">
        <is>
          <t>Enter dates as DD/MM/YYYY and times as HH:MM. For an overnight shift, enter the next-morning end time; the Hours formula calculates the duration across midnight.</t>
        </is>
      </c>
    </row>
    <row r="5" ht="52" customHeight="1">
      <c r="A5" s="25" t="inlineStr">
        <is>
          <t>Status meanings</t>
        </is>
      </c>
      <c r="B5" s="26" t="inlineStr">
        <is>
          <t>Confirmed means cover is agreed. Pending means confirmation is still required. Swapped means a replacement arrangement has been made and should be checked. Cancelled means the shift must not be treated as covered.</t>
        </is>
      </c>
    </row>
    <row r="6" ht="52" customHeight="1">
      <c r="A6" s="25" t="inlineStr">
        <is>
          <t>Costs and allowances</t>
        </is>
      </c>
      <c r="B6" s="27" t="inlineStr">
        <is>
          <t>Hourly Rate is retrieved from the GP directory below. Estimated Cost equals Hours multiplied by Hourly Rate. Total Cost adds the editable Travel Allowance to Estimated Cost.</t>
        </is>
      </c>
    </row>
    <row r="7" ht="52" customHeight="1">
      <c r="A7" s="25" t="inlineStr">
        <is>
          <t>Rota review</t>
        </is>
      </c>
      <c r="B7" s="26" t="inlineStr">
        <is>
          <t>Review all Pending and Swapped shifts before finalising the rota. Check the red duplicate warning for any GP booked for more than one shift on the same date.</t>
        </is>
      </c>
    </row>
    <row r="8" ht="52" customHeight="1">
      <c r="A8" s="25" t="inlineStr">
        <is>
          <t>Data protection and GDPR</t>
        </is>
      </c>
      <c r="B8" s="27" t="inlineStr">
        <is>
          <t>Limit access to staff contact details to authorised rota administrators. Do not enter patient names, clinical notes, medical card details or other patient information in this workbook.</t>
        </is>
      </c>
    </row>
    <row r="9" ht="52" customHeight="1">
      <c r="A9" s="25" t="inlineStr">
        <is>
          <t>Irish operational context</t>
        </is>
      </c>
      <c r="B9" s="26" t="inlineStr">
        <is>
          <t>Use this planner in line with local GP out-of-hours co-operative arrangements and escalation processes. Confirm Revenue, payroll, VAT and self-employed treatment locally where relevant, and retain appropriate audit records for approved rota changes and payments.</t>
        </is>
      </c>
    </row>
    <row r="10" ht="52" customHeight="1">
      <c r="A10" s="25" t="inlineStr">
        <is>
          <t>Governance notice</t>
        </is>
      </c>
      <c r="B10" s="27" t="inlineStr">
        <is>
          <t>This workbook is an administrative planning tool only. It is not a substitute for local clinical governance procedures, employment advice, payroll advice or legal advice.</t>
        </is>
      </c>
    </row>
    <row r="11">
      <c r="A11" s="1" t="inlineStr">
        <is>
          <t>GP Name</t>
        </is>
      </c>
      <c r="B11" s="1" t="inlineStr">
        <is>
          <t>GP Registration / Staff ID</t>
        </is>
      </c>
      <c r="C11" s="1" t="inlineStr">
        <is>
          <t>Standard Hourly Rate (€)</t>
        </is>
      </c>
    </row>
    <row r="12">
      <c r="A12" s="28" t="inlineStr">
        <is>
          <t>Aoife Murphy</t>
        </is>
      </c>
      <c r="B12" s="28" t="inlineStr">
        <is>
          <t>GP-IE-2601</t>
        </is>
      </c>
      <c r="C12" s="8" t="n">
        <v>115</v>
      </c>
    </row>
    <row r="13">
      <c r="A13" s="19" t="inlineStr">
        <is>
          <t>Seán O’Brien</t>
        </is>
      </c>
      <c r="B13" s="19" t="inlineStr">
        <is>
          <t>GP-IE-2602</t>
        </is>
      </c>
      <c r="C13" s="12" t="n">
        <v>110</v>
      </c>
    </row>
    <row r="14">
      <c r="A14" s="28" t="inlineStr">
        <is>
          <t>Niamh Kelly</t>
        </is>
      </c>
      <c r="B14" s="28" t="inlineStr">
        <is>
          <t>GP-IE-2603</t>
        </is>
      </c>
      <c r="C14" s="8" t="n">
        <v>105</v>
      </c>
    </row>
    <row r="15">
      <c r="A15" s="19" t="inlineStr">
        <is>
          <t>Cian Byrne</t>
        </is>
      </c>
      <c r="B15" s="19" t="inlineStr">
        <is>
          <t>GP-IE-2604</t>
        </is>
      </c>
      <c r="C15" s="12" t="n">
        <v>120</v>
      </c>
    </row>
    <row r="16">
      <c r="A16" s="28" t="inlineStr">
        <is>
          <t>Saoirse Ryan</t>
        </is>
      </c>
      <c r="B16" s="28" t="inlineStr">
        <is>
          <t>GP-IE-2605</t>
        </is>
      </c>
      <c r="C16" s="8" t="n">
        <v>100</v>
      </c>
    </row>
    <row r="17">
      <c r="A17" s="19" t="inlineStr">
        <is>
          <t>Conor Walsh</t>
        </is>
      </c>
      <c r="B17" s="19" t="inlineStr">
        <is>
          <t>GP-IE-2606</t>
        </is>
      </c>
      <c r="C17" s="12" t="n">
        <v>95</v>
      </c>
    </row>
    <row r="18">
      <c r="A18" s="28" t="inlineStr">
        <is>
          <t>Ciara Doyle</t>
        </is>
      </c>
      <c r="B18" s="28" t="inlineStr">
        <is>
          <t>GP-IE-2607</t>
        </is>
      </c>
      <c r="C18" s="8" t="n">
        <v>115</v>
      </c>
    </row>
    <row r="19">
      <c r="A19" s="19" t="inlineStr">
        <is>
          <t>Oisín McCarthy</t>
        </is>
      </c>
      <c r="B19" s="19" t="inlineStr">
        <is>
          <t>GP-IE-2608</t>
        </is>
      </c>
      <c r="C19" s="12" t="n">
        <v>110</v>
      </c>
    </row>
    <row r="20">
      <c r="A20" s="28" t="inlineStr">
        <is>
          <t>Róisín Nolan</t>
        </is>
      </c>
      <c r="B20" s="28" t="inlineStr">
        <is>
          <t>GP-IE-2609</t>
        </is>
      </c>
      <c r="C20" s="8" t="n">
        <v>125</v>
      </c>
    </row>
    <row r="21">
      <c r="A21" s="19" t="inlineStr">
        <is>
          <t>Liam Kavanagh</t>
        </is>
      </c>
      <c r="B21" s="19" t="inlineStr">
        <is>
          <t>GP-IE-2610</t>
        </is>
      </c>
      <c r="C21" s="12" t="n">
        <v>100</v>
      </c>
    </row>
  </sheetData>
  <autoFilter ref="A11:C21"/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2026-09-11T11:07:17Z</dcterms:created>
  <dcterms:modified xmlns:dcterms="http://purl.org/dc/terms/" xmlns:xsi="http://www.w3.org/2001/XMLSchema-instance" xsi:type="dcterms:W3CDTF">2026-09-11T11:07:17Z</dcterms:modified>
</cp:coreProperties>
</file>