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roll Data" sheetId="1" state="visible" r:id="rId1"/>
    <sheet xmlns:r="http://schemas.openxmlformats.org/officeDocument/2006/relationships" name="Reconciliation Summary" sheetId="2" state="visible" r:id="rId2"/>
    <sheet xmlns:r="http://schemas.openxmlformats.org/officeDocument/2006/relationships" name="Revenue Payment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€&quot;#,##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DC2626"/>
      <sz val="10"/>
    </font>
    <font>
      <name val="Calibri"/>
      <b val="1"/>
      <color rgb="00C8102E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5" fontId="4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165" fontId="6" fillId="3" borderId="1" applyAlignment="1" pivotButton="0" quotePrefix="0" xfId="0">
      <alignment horizontal="right" vertical="center"/>
    </xf>
    <xf numFmtId="1" fontId="3" fillId="5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  <xf numFmtId="0" fontId="2" fillId="6" borderId="1" applyAlignment="1" pivotButton="0" quotePrefix="0" xfId="0">
      <alignment horizontal="center" vertical="center" wrapText="1"/>
    </xf>
    <xf numFmtId="10" fontId="3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6" fillId="3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Payroll Deductions by Tax Type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'Reconciliation Summary'!B17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'Reconciliation Summary'!$A$18:$A$21</f>
            </numRef>
          </cat>
          <val>
            <numRef>
              <f>'Reconciliation Summary'!$B$18:$B$21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Tax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Composition of Total Liabilities</a:t>
            </a:r>
          </a:p>
        </rich>
      </tx>
    </title>
    <plotArea>
      <pieChart>
        <varyColors val="1"/>
        <ser>
          <idx val="0"/>
          <order val="0"/>
          <tx>
            <strRef>
              <f>'Reconciliation Summary'!B17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'Reconciliation Summary'!$A$18:$A$21</f>
            </numRef>
          </cat>
          <val>
            <numRef>
              <f>'Reconciliation Summary'!$B$18:$B$21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8" customWidth="1" min="3" max="3"/>
    <col width="13" customWidth="1" min="4" max="4"/>
    <col width="16" customWidth="1" min="5" max="5"/>
    <col width="13" customWidth="1" min="6" max="6"/>
    <col width="14" customWidth="1" min="7" max="7"/>
    <col width="14" customWidth="1" min="8" max="8"/>
    <col width="13" customWidth="1" min="9" max="9"/>
    <col width="14" customWidth="1" min="10" max="10"/>
    <col width="15" customWidth="1" min="11" max="11"/>
    <col width="13" customWidth="1" min="12" max="12"/>
    <col width="13" customWidth="1" min="13" max="13"/>
    <col width="20" customWidth="1" min="14" max="14"/>
    <col width="13" customWidth="1" min="15" max="15"/>
  </cols>
  <sheetData>
    <row r="1" ht="28" customHeight="1">
      <c r="A1" s="1" t="inlineStr">
        <is>
          <t>Employer PAYE / PRSI Reconciliation — Payroll Data 2026</t>
        </is>
      </c>
    </row>
    <row r="2" ht="32" customHeight="1">
      <c r="A2" s="2" t="inlineStr">
        <is>
          <t>Pay Period End</t>
        </is>
      </c>
      <c r="B2" s="2" t="inlineStr">
        <is>
          <t>Pay Date</t>
        </is>
      </c>
      <c r="C2" s="2" t="inlineStr">
        <is>
          <t>Employee Name</t>
        </is>
      </c>
      <c r="D2" s="2" t="inlineStr">
        <is>
          <t>PPS Number</t>
        </is>
      </c>
      <c r="E2" s="2" t="inlineStr">
        <is>
          <t>County / Location</t>
        </is>
      </c>
      <c r="F2" s="2" t="inlineStr">
        <is>
          <t>Gross Pay</t>
        </is>
      </c>
      <c r="G2" s="2" t="inlineStr">
        <is>
          <t>PAYE Deducted</t>
        </is>
      </c>
      <c r="H2" s="2" t="inlineStr">
        <is>
          <t>Employee PRSI</t>
        </is>
      </c>
      <c r="I2" s="2" t="inlineStr">
        <is>
          <t>USC Deducted</t>
        </is>
      </c>
      <c r="J2" s="2" t="inlineStr">
        <is>
          <t>Employer PRSI</t>
        </is>
      </c>
      <c r="K2" s="2" t="inlineStr">
        <is>
          <t>Total Deductions</t>
        </is>
      </c>
      <c r="L2" s="2" t="inlineStr">
        <is>
          <t>Net Pay</t>
        </is>
      </c>
      <c r="M2" s="2" t="inlineStr">
        <is>
          <t>Liability Due</t>
        </is>
      </c>
      <c r="N2" s="2" t="inlineStr">
        <is>
          <t>Payment Reference</t>
        </is>
      </c>
      <c r="O2" s="2" t="inlineStr">
        <is>
          <t>Status</t>
        </is>
      </c>
    </row>
    <row r="3">
      <c r="A3" s="31" t="n">
        <v>46053</v>
      </c>
      <c r="B3" s="31" t="n">
        <v>46060</v>
      </c>
      <c r="C3" s="4" t="inlineStr">
        <is>
          <t>Aoife Murphy</t>
        </is>
      </c>
      <c r="D3" s="4" t="inlineStr">
        <is>
          <t>1234567A</t>
        </is>
      </c>
      <c r="E3" s="4" t="inlineStr">
        <is>
          <t>Dublin</t>
        </is>
      </c>
      <c r="F3" s="32" t="n">
        <v>3800</v>
      </c>
      <c r="G3" s="32" t="n">
        <v>760</v>
      </c>
      <c r="H3" s="32" t="n">
        <v>152</v>
      </c>
      <c r="I3" s="32" t="n">
        <v>190</v>
      </c>
      <c r="J3" s="32" t="n">
        <v>532</v>
      </c>
      <c r="K3" s="33">
        <f>SUM(G3,H3,I3)</f>
        <v/>
      </c>
      <c r="L3" s="33">
        <f>F3-K3</f>
        <v/>
      </c>
      <c r="M3" s="33">
        <f>G3+H3+I3+J3</f>
        <v/>
      </c>
      <c r="N3" s="7" t="inlineStr">
        <is>
          <t>ROS-2026-001</t>
        </is>
      </c>
      <c r="O3" s="8">
        <f>IF(N3&lt;&gt;"","Paid","Outstanding")</f>
        <v/>
      </c>
    </row>
    <row r="4">
      <c r="A4" s="34" t="n">
        <v>46081</v>
      </c>
      <c r="B4" s="34" t="n">
        <v>46088</v>
      </c>
      <c r="C4" s="10" t="inlineStr">
        <is>
          <t>Seán O'Brien</t>
        </is>
      </c>
      <c r="D4" s="10" t="inlineStr">
        <is>
          <t>2345678B</t>
        </is>
      </c>
      <c r="E4" s="10" t="inlineStr">
        <is>
          <t>Cork</t>
        </is>
      </c>
      <c r="F4" s="32" t="n">
        <v>4200</v>
      </c>
      <c r="G4" s="32" t="n">
        <v>900</v>
      </c>
      <c r="H4" s="32" t="n">
        <v>168</v>
      </c>
      <c r="I4" s="32" t="n">
        <v>210</v>
      </c>
      <c r="J4" s="32" t="n">
        <v>588</v>
      </c>
      <c r="K4" s="35">
        <f>SUM(G4,H4,I4)</f>
        <v/>
      </c>
      <c r="L4" s="35">
        <f>F4-K4</f>
        <v/>
      </c>
      <c r="M4" s="35">
        <f>G4+H4+I4+J4</f>
        <v/>
      </c>
      <c r="N4" s="7" t="inlineStr">
        <is>
          <t>ROS-2026-002</t>
        </is>
      </c>
      <c r="O4" s="12">
        <f>IF(N4&lt;&gt;"","Paid","Outstanding")</f>
        <v/>
      </c>
    </row>
    <row r="5">
      <c r="A5" s="31" t="n">
        <v>46112</v>
      </c>
      <c r="B5" s="31" t="n">
        <v>46119</v>
      </c>
      <c r="C5" s="4" t="inlineStr">
        <is>
          <t>Niamh Kelly</t>
        </is>
      </c>
      <c r="D5" s="4" t="inlineStr">
        <is>
          <t>3456789C</t>
        </is>
      </c>
      <c r="E5" s="4" t="inlineStr">
        <is>
          <t>Galway</t>
        </is>
      </c>
      <c r="F5" s="32" t="n">
        <v>3500</v>
      </c>
      <c r="G5" s="32" t="n">
        <v>680</v>
      </c>
      <c r="H5" s="32" t="n">
        <v>140</v>
      </c>
      <c r="I5" s="32" t="n">
        <v>175</v>
      </c>
      <c r="J5" s="32" t="n">
        <v>490</v>
      </c>
      <c r="K5" s="33">
        <f>SUM(G5,H5,I5)</f>
        <v/>
      </c>
      <c r="L5" s="33">
        <f>F5-K5</f>
        <v/>
      </c>
      <c r="M5" s="33">
        <f>G5+H5+I5+J5</f>
        <v/>
      </c>
      <c r="N5" s="7" t="inlineStr">
        <is>
          <t>ROS-2026-003</t>
        </is>
      </c>
      <c r="O5" s="8">
        <f>IF(N5&lt;&gt;"","Paid","Outstanding")</f>
        <v/>
      </c>
    </row>
    <row r="6">
      <c r="A6" s="34" t="n">
        <v>46142</v>
      </c>
      <c r="B6" s="34" t="n">
        <v>46149</v>
      </c>
      <c r="C6" s="10" t="inlineStr">
        <is>
          <t>Cian Walsh</t>
        </is>
      </c>
      <c r="D6" s="10" t="inlineStr">
        <is>
          <t>4567890D</t>
        </is>
      </c>
      <c r="E6" s="10" t="inlineStr">
        <is>
          <t>Limerick</t>
        </is>
      </c>
      <c r="F6" s="32" t="n">
        <v>4800</v>
      </c>
      <c r="G6" s="32" t="n">
        <v>1050</v>
      </c>
      <c r="H6" s="32" t="n">
        <v>192</v>
      </c>
      <c r="I6" s="32" t="n">
        <v>240</v>
      </c>
      <c r="J6" s="32" t="n">
        <v>672</v>
      </c>
      <c r="K6" s="35">
        <f>SUM(G6,H6,I6)</f>
        <v/>
      </c>
      <c r="L6" s="35">
        <f>F6-K6</f>
        <v/>
      </c>
      <c r="M6" s="35">
        <f>G6+H6+I6+J6</f>
        <v/>
      </c>
      <c r="N6" s="7" t="inlineStr">
        <is>
          <t>ROS-2026-004</t>
        </is>
      </c>
      <c r="O6" s="12">
        <f>IF(N6&lt;&gt;"","Paid","Outstanding")</f>
        <v/>
      </c>
    </row>
    <row r="7">
      <c r="A7" s="31" t="n">
        <v>46173</v>
      </c>
      <c r="B7" s="31" t="n">
        <v>46180</v>
      </c>
      <c r="C7" s="4" t="inlineStr">
        <is>
          <t>Saoirse Ryan</t>
        </is>
      </c>
      <c r="D7" s="4" t="inlineStr">
        <is>
          <t>5678901E</t>
        </is>
      </c>
      <c r="E7" s="4" t="inlineStr">
        <is>
          <t>Waterford</t>
        </is>
      </c>
      <c r="F7" s="32" t="n">
        <v>3200</v>
      </c>
      <c r="G7" s="32" t="n">
        <v>600</v>
      </c>
      <c r="H7" s="32" t="n">
        <v>128</v>
      </c>
      <c r="I7" s="32" t="n">
        <v>160</v>
      </c>
      <c r="J7" s="32" t="n">
        <v>448</v>
      </c>
      <c r="K7" s="33">
        <f>SUM(G7,H7,I7)</f>
        <v/>
      </c>
      <c r="L7" s="33">
        <f>F7-K7</f>
        <v/>
      </c>
      <c r="M7" s="33">
        <f>G7+H7+I7+J7</f>
        <v/>
      </c>
      <c r="N7" s="7" t="inlineStr">
        <is>
          <t>ROS-2026-005</t>
        </is>
      </c>
      <c r="O7" s="8">
        <f>IF(N7&lt;&gt;"","Paid","Outstanding")</f>
        <v/>
      </c>
    </row>
    <row r="8">
      <c r="A8" s="34" t="n">
        <v>46203</v>
      </c>
      <c r="B8" s="34" t="n">
        <v>46210</v>
      </c>
      <c r="C8" s="10" t="inlineStr">
        <is>
          <t>Conor Byrne</t>
        </is>
      </c>
      <c r="D8" s="10" t="inlineStr">
        <is>
          <t>6789012F</t>
        </is>
      </c>
      <c r="E8" s="10" t="inlineStr">
        <is>
          <t>Kilkenny</t>
        </is>
      </c>
      <c r="F8" s="32" t="n">
        <v>5200</v>
      </c>
      <c r="G8" s="32" t="n">
        <v>1200</v>
      </c>
      <c r="H8" s="32" t="n">
        <v>208</v>
      </c>
      <c r="I8" s="32" t="n">
        <v>260</v>
      </c>
      <c r="J8" s="32" t="n">
        <v>728</v>
      </c>
      <c r="K8" s="35">
        <f>SUM(G8,H8,I8)</f>
        <v/>
      </c>
      <c r="L8" s="35">
        <f>F8-K8</f>
        <v/>
      </c>
      <c r="M8" s="35">
        <f>G8+H8+I8+J8</f>
        <v/>
      </c>
      <c r="N8" s="7" t="inlineStr">
        <is>
          <t>ROS-2026-006</t>
        </is>
      </c>
      <c r="O8" s="12">
        <f>IF(N8&lt;&gt;"","Paid","Outstanding")</f>
        <v/>
      </c>
    </row>
    <row r="9">
      <c r="A9" s="31" t="n">
        <v>46234</v>
      </c>
      <c r="B9" s="31" t="n">
        <v>46241</v>
      </c>
      <c r="C9" s="4" t="inlineStr">
        <is>
          <t>Ciara Doyle</t>
        </is>
      </c>
      <c r="D9" s="4" t="inlineStr">
        <is>
          <t>7890123G</t>
        </is>
      </c>
      <c r="E9" s="4" t="inlineStr">
        <is>
          <t>Sligo</t>
        </is>
      </c>
      <c r="F9" s="32" t="n">
        <v>3650</v>
      </c>
      <c r="G9" s="32" t="n">
        <v>710</v>
      </c>
      <c r="H9" s="32" t="n">
        <v>146</v>
      </c>
      <c r="I9" s="32" t="n">
        <v>182</v>
      </c>
      <c r="J9" s="32" t="n">
        <v>511</v>
      </c>
      <c r="K9" s="33">
        <f>SUM(G9,H9,I9)</f>
        <v/>
      </c>
      <c r="L9" s="33">
        <f>F9-K9</f>
        <v/>
      </c>
      <c r="M9" s="33">
        <f>G9+H9+I9+J9</f>
        <v/>
      </c>
      <c r="N9" s="7" t="inlineStr">
        <is>
          <t>ROS-2026-007</t>
        </is>
      </c>
      <c r="O9" s="8">
        <f>IF(N9&lt;&gt;"","Paid","Outstanding")</f>
        <v/>
      </c>
    </row>
    <row r="10">
      <c r="A10" s="34" t="n">
        <v>46265</v>
      </c>
      <c r="B10" s="34" t="n">
        <v>46272</v>
      </c>
      <c r="C10" s="10" t="inlineStr">
        <is>
          <t>Oisín Connolly</t>
        </is>
      </c>
      <c r="D10" s="10" t="inlineStr">
        <is>
          <t>8901234H</t>
        </is>
      </c>
      <c r="E10" s="10" t="inlineStr">
        <is>
          <t>Drogheda</t>
        </is>
      </c>
      <c r="F10" s="32" t="n">
        <v>4100</v>
      </c>
      <c r="G10" s="32" t="n">
        <v>870</v>
      </c>
      <c r="H10" s="32" t="n">
        <v>164</v>
      </c>
      <c r="I10" s="32" t="n">
        <v>205</v>
      </c>
      <c r="J10" s="32" t="n">
        <v>574</v>
      </c>
      <c r="K10" s="35">
        <f>SUM(G10,H10,I10)</f>
        <v/>
      </c>
      <c r="L10" s="35">
        <f>F10-K10</f>
        <v/>
      </c>
      <c r="M10" s="35">
        <f>G10+H10+I10+J10</f>
        <v/>
      </c>
      <c r="N10" s="7" t="inlineStr">
        <is>
          <t>ROS-2026-008</t>
        </is>
      </c>
      <c r="O10" s="12">
        <f>IF(N10&lt;&gt;"","Paid","Outstanding")</f>
        <v/>
      </c>
    </row>
    <row r="11">
      <c r="A11" s="31" t="n">
        <v>46295</v>
      </c>
      <c r="B11" s="31" t="n">
        <v>46302</v>
      </c>
      <c r="C11" s="4" t="inlineStr">
        <is>
          <t>Róisín Farrell</t>
        </is>
      </c>
      <c r="D11" s="4" t="inlineStr">
        <is>
          <t>9012345I</t>
        </is>
      </c>
      <c r="E11" s="4" t="inlineStr">
        <is>
          <t>Dundalk</t>
        </is>
      </c>
      <c r="F11" s="32" t="n">
        <v>3900</v>
      </c>
      <c r="G11" s="32" t="n">
        <v>800</v>
      </c>
      <c r="H11" s="32" t="n">
        <v>156</v>
      </c>
      <c r="I11" s="32" t="n">
        <v>195</v>
      </c>
      <c r="J11" s="32" t="n">
        <v>546</v>
      </c>
      <c r="K11" s="33">
        <f>SUM(G11,H11,I11)</f>
        <v/>
      </c>
      <c r="L11" s="33">
        <f>F11-K11</f>
        <v/>
      </c>
      <c r="M11" s="33">
        <f>G11+H11+I11+J11</f>
        <v/>
      </c>
      <c r="N11" s="7" t="inlineStr"/>
      <c r="O11" s="8">
        <f>IF(N11&lt;&gt;"","Paid","Outstanding")</f>
        <v/>
      </c>
    </row>
    <row r="12">
      <c r="A12" s="34" t="n">
        <v>46326</v>
      </c>
      <c r="B12" s="34" t="n">
        <v>46333</v>
      </c>
      <c r="C12" s="10" t="inlineStr">
        <is>
          <t>Liam Fitzpatrick</t>
        </is>
      </c>
      <c r="D12" s="10" t="inlineStr">
        <is>
          <t>0123456J</t>
        </is>
      </c>
      <c r="E12" s="10" t="inlineStr">
        <is>
          <t>Wexford</t>
        </is>
      </c>
      <c r="F12" s="32" t="n">
        <v>4500</v>
      </c>
      <c r="G12" s="32" t="n">
        <v>980</v>
      </c>
      <c r="H12" s="32" t="n">
        <v>180</v>
      </c>
      <c r="I12" s="32" t="n">
        <v>225</v>
      </c>
      <c r="J12" s="32" t="n">
        <v>630</v>
      </c>
      <c r="K12" s="35">
        <f>SUM(G12,H12,I12)</f>
        <v/>
      </c>
      <c r="L12" s="35">
        <f>F12-K12</f>
        <v/>
      </c>
      <c r="M12" s="35">
        <f>G12+H12+I12+J12</f>
        <v/>
      </c>
      <c r="N12" s="7" t="inlineStr"/>
      <c r="O12" s="12">
        <f>IF(N12&lt;&gt;"","Paid","Outstanding")</f>
        <v/>
      </c>
    </row>
    <row r="13">
      <c r="E13" s="13" t="inlineStr">
        <is>
          <t>TOTALS</t>
        </is>
      </c>
      <c r="F13" s="36">
        <f>SUM(F3:F12)</f>
        <v/>
      </c>
      <c r="G13" s="36">
        <f>SUM(G3:G12)</f>
        <v/>
      </c>
      <c r="H13" s="36">
        <f>SUM(H3:H12)</f>
        <v/>
      </c>
      <c r="I13" s="36">
        <f>SUM(I3:I12)</f>
        <v/>
      </c>
      <c r="J13" s="36">
        <f>SUM(J3:J12)</f>
        <v/>
      </c>
      <c r="K13" s="36">
        <f>SUM(K3:K12)</f>
        <v/>
      </c>
      <c r="L13" s="36">
        <f>SUM(L3:L12)</f>
        <v/>
      </c>
      <c r="M13" s="36">
        <f>SUM(M3:M12)</f>
        <v/>
      </c>
    </row>
  </sheetData>
  <mergeCells count="1">
    <mergeCell ref="A1:O1"/>
  </mergeCells>
  <conditionalFormatting sqref="O3:O12">
    <cfRule type="expression" priority="1" dxfId="0" stopIfTrue="1">
      <formula>O3="Outstanding"</formula>
    </cfRule>
    <cfRule type="expression" priority="2" dxfId="1" stopIfTrue="1">
      <formula>O3="Paid"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28" customHeight="1">
      <c r="A1" s="1" t="inlineStr">
        <is>
          <t>PAYE / PRSI Reconciliation Summary — 2026</t>
        </is>
      </c>
    </row>
    <row r="2">
      <c r="A2" s="2" t="inlineStr">
        <is>
          <t>Metric</t>
        </is>
      </c>
      <c r="B2" s="2" t="inlineStr">
        <is>
          <t>Amount (€)</t>
        </is>
      </c>
    </row>
    <row r="3">
      <c r="A3" s="15" t="inlineStr">
        <is>
          <t>Total Gross Pay</t>
        </is>
      </c>
      <c r="B3" s="37">
        <f>'Payroll Data'!F13</f>
        <v/>
      </c>
    </row>
    <row r="4">
      <c r="A4" s="17" t="inlineStr">
        <is>
          <t>Total PAYE Deducted</t>
        </is>
      </c>
      <c r="B4" s="38">
        <f>'Payroll Data'!G13</f>
        <v/>
      </c>
    </row>
    <row r="5">
      <c r="A5" s="15" t="inlineStr">
        <is>
          <t>Total Employee PRSI</t>
        </is>
      </c>
      <c r="B5" s="37">
        <f>'Payroll Data'!H13</f>
        <v/>
      </c>
    </row>
    <row r="6">
      <c r="A6" s="17" t="inlineStr">
        <is>
          <t>Total USC Deducted</t>
        </is>
      </c>
      <c r="B6" s="38">
        <f>'Payroll Data'!I13</f>
        <v/>
      </c>
    </row>
    <row r="7">
      <c r="A7" s="15" t="inlineStr">
        <is>
          <t>Total Employer PRSI</t>
        </is>
      </c>
      <c r="B7" s="37">
        <f>'Payroll Data'!J13</f>
        <v/>
      </c>
    </row>
    <row r="8">
      <c r="A8" s="17" t="inlineStr">
        <is>
          <t>Total Liability Due</t>
        </is>
      </c>
      <c r="B8" s="38">
        <f>'Payroll Data'!M13</f>
        <v/>
      </c>
    </row>
    <row r="9">
      <c r="A9" s="15" t="inlineStr">
        <is>
          <t>Total Paid</t>
        </is>
      </c>
      <c r="B9" s="37">
        <f>SUMIF('Payroll Data'!O3:O12,"Paid",'Payroll Data'!M3:M12)</f>
        <v/>
      </c>
    </row>
    <row r="10">
      <c r="A10" s="17" t="inlineStr">
        <is>
          <t>Outstanding Balance</t>
        </is>
      </c>
      <c r="B10" s="39">
        <f>B8-B7</f>
        <v/>
      </c>
    </row>
    <row r="11">
      <c r="A11" s="15" t="inlineStr">
        <is>
          <t>No. of Paid Items</t>
        </is>
      </c>
      <c r="B11" s="20">
        <f>COUNTIF('Payroll Data'!O3:O12,"Paid")</f>
        <v/>
      </c>
    </row>
    <row r="12">
      <c r="A12" s="17" t="inlineStr">
        <is>
          <t>No. of Outstanding Items</t>
        </is>
      </c>
      <c r="B12" s="21">
        <f>COUNTIF('Payroll Data'!O3:O12,"Outstanding")</f>
        <v/>
      </c>
    </row>
    <row r="13">
      <c r="A13" s="15" t="inlineStr">
        <is>
          <t>Average Liability / Employee</t>
        </is>
      </c>
      <c r="B13" s="37">
        <f>IFERROR(B6/COUNTA('Payroll Data'!C3:C12),0)</f>
        <v/>
      </c>
    </row>
    <row r="14">
      <c r="A14" s="17" t="inlineStr">
        <is>
          <t>% Paid</t>
        </is>
      </c>
      <c r="B14" s="22">
        <f>IFERROR(B7/B6,0)</f>
        <v/>
      </c>
    </row>
    <row r="15"/>
    <row r="16">
      <c r="A16" s="23" t="inlineStr">
        <is>
          <t>Breakdown by Tax Type</t>
        </is>
      </c>
    </row>
    <row r="17">
      <c r="A17" s="24" t="inlineStr">
        <is>
          <t>Tax Type</t>
        </is>
      </c>
      <c r="B17" s="24" t="inlineStr">
        <is>
          <t>Total Amount</t>
        </is>
      </c>
      <c r="C17" s="24" t="inlineStr">
        <is>
          <t>Share of Liability</t>
        </is>
      </c>
    </row>
    <row r="18">
      <c r="A18" s="4" t="inlineStr">
        <is>
          <t>PAYE</t>
        </is>
      </c>
      <c r="B18" s="38">
        <f>'Payroll Data'!G13</f>
        <v/>
      </c>
      <c r="C18" s="22">
        <f>IFERROR(B18/$B$6,0)</f>
        <v/>
      </c>
    </row>
    <row r="19">
      <c r="A19" s="10" t="inlineStr">
        <is>
          <t>Employee PRSI</t>
        </is>
      </c>
      <c r="B19" s="37">
        <f>'Payroll Data'!H13</f>
        <v/>
      </c>
      <c r="C19" s="25">
        <f>IFERROR(B19/$B$6,0)</f>
        <v/>
      </c>
    </row>
    <row r="20">
      <c r="A20" s="4" t="inlineStr">
        <is>
          <t>USC</t>
        </is>
      </c>
      <c r="B20" s="38">
        <f>'Payroll Data'!I13</f>
        <v/>
      </c>
      <c r="C20" s="22">
        <f>IFERROR(B20/$B$6,0)</f>
        <v/>
      </c>
    </row>
    <row r="21">
      <c r="A21" s="10" t="inlineStr">
        <is>
          <t>Employer PRSI</t>
        </is>
      </c>
      <c r="B21" s="37">
        <f>'Payroll Data'!J13</f>
        <v/>
      </c>
      <c r="C21" s="25">
        <f>IFERROR(B21/$B$6,0)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13" customWidth="1" min="4" max="4"/>
    <col width="16" customWidth="1" min="5" max="5"/>
    <col width="16" customWidth="1" min="6" max="6"/>
    <col width="18" customWidth="1" min="7" max="7"/>
    <col width="15" customWidth="1" min="8" max="8"/>
    <col width="13" customWidth="1" min="9" max="9"/>
    <col width="14" customWidth="1" min="10" max="10"/>
    <col width="28" customWidth="1" min="11" max="11"/>
  </cols>
  <sheetData>
    <row r="1" ht="28" customHeight="1">
      <c r="A1" s="1" t="inlineStr">
        <is>
          <t>Revenue / ROS Payment Tracker — 2026</t>
        </is>
      </c>
    </row>
    <row r="2" ht="32" customHeight="1">
      <c r="A2" s="2" t="inlineStr">
        <is>
          <t>Payment Date</t>
        </is>
      </c>
      <c r="B2" s="2" t="inlineStr">
        <is>
          <t>ROS Reference</t>
        </is>
      </c>
      <c r="C2" s="2" t="inlineStr">
        <is>
          <t>Period</t>
        </is>
      </c>
      <c r="D2" s="2" t="inlineStr">
        <is>
          <t>Amount Paid</t>
        </is>
      </c>
      <c r="E2" s="2" t="inlineStr">
        <is>
          <t>Payment Method</t>
        </is>
      </c>
      <c r="F2" s="2" t="inlineStr">
        <is>
          <t>Bank Acct Last 4</t>
        </is>
      </c>
      <c r="G2" s="2" t="inlineStr">
        <is>
          <t>Allocated To Period</t>
        </is>
      </c>
      <c r="H2" s="2" t="inlineStr">
        <is>
          <t>Amount Allocated</t>
        </is>
      </c>
      <c r="I2" s="2" t="inlineStr">
        <is>
          <t>Difference</t>
        </is>
      </c>
      <c r="J2" s="2" t="inlineStr">
        <is>
          <t>Match Status</t>
        </is>
      </c>
      <c r="K2" s="2" t="inlineStr">
        <is>
          <t>Notes</t>
        </is>
      </c>
    </row>
    <row r="3">
      <c r="A3" s="31" t="n">
        <v>46067</v>
      </c>
      <c r="B3" s="8" t="inlineStr">
        <is>
          <t>ROS-2026-001</t>
        </is>
      </c>
      <c r="C3" s="8" t="inlineStr">
        <is>
          <t>31/01/2026</t>
        </is>
      </c>
      <c r="D3" s="32" t="n">
        <v>1634</v>
      </c>
      <c r="E3" s="8" t="inlineStr">
        <is>
          <t>Bank Transfer</t>
        </is>
      </c>
      <c r="F3" s="8" t="inlineStr">
        <is>
          <t>4521</t>
        </is>
      </c>
      <c r="G3" s="7" t="inlineStr">
        <is>
          <t>31/01/2026</t>
        </is>
      </c>
      <c r="H3" s="32" t="n">
        <v>1634</v>
      </c>
      <c r="I3" s="38">
        <f>D3-H3</f>
        <v/>
      </c>
      <c r="J3" s="8">
        <f>IF(I3=0,"Matched","Check")</f>
        <v/>
      </c>
      <c r="K3" s="4" t="inlineStr"/>
    </row>
    <row r="4">
      <c r="A4" s="34" t="n">
        <v>46094</v>
      </c>
      <c r="B4" s="12" t="inlineStr">
        <is>
          <t>ROS-2026-002</t>
        </is>
      </c>
      <c r="C4" s="12" t="inlineStr">
        <is>
          <t>28/02/2026</t>
        </is>
      </c>
      <c r="D4" s="32" t="n">
        <v>1866</v>
      </c>
      <c r="E4" s="12" t="inlineStr">
        <is>
          <t>ROS Debit</t>
        </is>
      </c>
      <c r="F4" s="12" t="inlineStr">
        <is>
          <t>4521</t>
        </is>
      </c>
      <c r="G4" s="7" t="inlineStr">
        <is>
          <t>28/02/2026</t>
        </is>
      </c>
      <c r="H4" s="32" t="n">
        <v>1866</v>
      </c>
      <c r="I4" s="37">
        <f>D4-H4</f>
        <v/>
      </c>
      <c r="J4" s="12">
        <f>IF(I4=0,"Matched","Check")</f>
        <v/>
      </c>
      <c r="K4" s="10" t="inlineStr"/>
    </row>
    <row r="5">
      <c r="A5" s="31" t="n">
        <v>46126</v>
      </c>
      <c r="B5" s="8" t="inlineStr">
        <is>
          <t>ROS-2026-003</t>
        </is>
      </c>
      <c r="C5" s="8" t="inlineStr">
        <is>
          <t>31/03/2026</t>
        </is>
      </c>
      <c r="D5" s="32" t="n">
        <v>1485</v>
      </c>
      <c r="E5" s="8" t="inlineStr">
        <is>
          <t>Bank Transfer</t>
        </is>
      </c>
      <c r="F5" s="8" t="inlineStr">
        <is>
          <t>4521</t>
        </is>
      </c>
      <c r="G5" s="7" t="inlineStr">
        <is>
          <t>31/03/2026</t>
        </is>
      </c>
      <c r="H5" s="32" t="n">
        <v>1485</v>
      </c>
      <c r="I5" s="38">
        <f>D5-H5</f>
        <v/>
      </c>
      <c r="J5" s="8">
        <f>IF(I5=0,"Matched","Check")</f>
        <v/>
      </c>
      <c r="K5" s="4" t="inlineStr"/>
    </row>
    <row r="6">
      <c r="A6" s="34" t="n">
        <v>46156</v>
      </c>
      <c r="B6" s="12" t="inlineStr">
        <is>
          <t>ROS-2026-004</t>
        </is>
      </c>
      <c r="C6" s="12" t="inlineStr">
        <is>
          <t>30/04/2026</t>
        </is>
      </c>
      <c r="D6" s="32" t="n">
        <v>1950</v>
      </c>
      <c r="E6" s="12" t="inlineStr">
        <is>
          <t>ROS Debit</t>
        </is>
      </c>
      <c r="F6" s="12" t="inlineStr">
        <is>
          <t>4521</t>
        </is>
      </c>
      <c r="G6" s="7" t="inlineStr">
        <is>
          <t>30/04/2026</t>
        </is>
      </c>
      <c r="H6" s="32" t="n">
        <v>1950</v>
      </c>
      <c r="I6" s="37">
        <f>D6-H6</f>
        <v/>
      </c>
      <c r="J6" s="12">
        <f>IF(I6=0,"Matched","Check")</f>
        <v/>
      </c>
      <c r="K6" s="10" t="inlineStr"/>
    </row>
    <row r="7">
      <c r="A7" s="31" t="n">
        <v>46188</v>
      </c>
      <c r="B7" s="8" t="inlineStr">
        <is>
          <t>ROS-2026-005</t>
        </is>
      </c>
      <c r="C7" s="8" t="inlineStr">
        <is>
          <t>31/05/2026</t>
        </is>
      </c>
      <c r="D7" s="32" t="n">
        <v>1336</v>
      </c>
      <c r="E7" s="8" t="inlineStr">
        <is>
          <t>Bank Transfer</t>
        </is>
      </c>
      <c r="F7" s="8" t="inlineStr">
        <is>
          <t>4521</t>
        </is>
      </c>
      <c r="G7" s="7" t="inlineStr">
        <is>
          <t>31/05/2026</t>
        </is>
      </c>
      <c r="H7" s="32" t="n">
        <v>1000</v>
      </c>
      <c r="I7" s="38">
        <f>D7-H7</f>
        <v/>
      </c>
      <c r="J7" s="8">
        <f>IF(I7=0,"Matched","Check")</f>
        <v/>
      </c>
      <c r="K7" s="4" t="inlineStr">
        <is>
          <t>Partial payment — balance outstanding</t>
        </is>
      </c>
    </row>
    <row r="8">
      <c r="A8" s="34" t="n">
        <v>46217</v>
      </c>
      <c r="B8" s="12" t="inlineStr">
        <is>
          <t>ROS-2026-006</t>
        </is>
      </c>
      <c r="C8" s="12" t="inlineStr">
        <is>
          <t>30/06/2026</t>
        </is>
      </c>
      <c r="D8" s="32" t="n">
        <v>2396</v>
      </c>
      <c r="E8" s="12" t="inlineStr">
        <is>
          <t>ROS Debit</t>
        </is>
      </c>
      <c r="F8" s="12" t="inlineStr">
        <is>
          <t>4521</t>
        </is>
      </c>
      <c r="G8" s="7" t="inlineStr">
        <is>
          <t>30/06/2026</t>
        </is>
      </c>
      <c r="H8" s="32" t="n">
        <v>2396</v>
      </c>
      <c r="I8" s="37">
        <f>D8-H8</f>
        <v/>
      </c>
      <c r="J8" s="12">
        <f>IF(I8=0,"Matched","Check")</f>
        <v/>
      </c>
      <c r="K8" s="10" t="inlineStr"/>
    </row>
    <row r="9">
      <c r="A9" s="31" t="n">
        <v>46248</v>
      </c>
      <c r="B9" s="8" t="inlineStr">
        <is>
          <t>ROS-2026-007</t>
        </is>
      </c>
      <c r="C9" s="8" t="inlineStr">
        <is>
          <t>31/07/2026</t>
        </is>
      </c>
      <c r="D9" s="32" t="n">
        <v>1549</v>
      </c>
      <c r="E9" s="8" t="inlineStr">
        <is>
          <t>Bank Transfer</t>
        </is>
      </c>
      <c r="F9" s="8" t="inlineStr">
        <is>
          <t>4521</t>
        </is>
      </c>
      <c r="G9" s="7" t="inlineStr">
        <is>
          <t>31/07/2026</t>
        </is>
      </c>
      <c r="H9" s="32" t="n">
        <v>1549</v>
      </c>
      <c r="I9" s="38">
        <f>D9-H9</f>
        <v/>
      </c>
      <c r="J9" s="8">
        <f>IF(I9=0,"Matched","Check")</f>
        <v/>
      </c>
      <c r="K9" s="4" t="inlineStr"/>
    </row>
    <row r="10">
      <c r="A10" s="34" t="n">
        <v>46279</v>
      </c>
      <c r="B10" s="12" t="inlineStr">
        <is>
          <t>ROS-2026-008</t>
        </is>
      </c>
      <c r="C10" s="12" t="inlineStr">
        <is>
          <t>31/08/2026</t>
        </is>
      </c>
      <c r="D10" s="32" t="n">
        <v>1813</v>
      </c>
      <c r="E10" s="12" t="inlineStr">
        <is>
          <t>ROS Debit</t>
        </is>
      </c>
      <c r="F10" s="12" t="inlineStr">
        <is>
          <t>4521</t>
        </is>
      </c>
      <c r="G10" s="7" t="inlineStr">
        <is>
          <t>31/08/2026</t>
        </is>
      </c>
      <c r="H10" s="32" t="n">
        <v>1813</v>
      </c>
      <c r="I10" s="37">
        <f>D10-H10</f>
        <v/>
      </c>
      <c r="J10" s="12">
        <f>IF(I10=0,"Matched","Check")</f>
        <v/>
      </c>
      <c r="K10" s="10" t="inlineStr"/>
    </row>
    <row r="11">
      <c r="A11" s="31" t="n">
        <v>46309</v>
      </c>
      <c r="B11" s="8" t="inlineStr">
        <is>
          <t>ROS-2026-UNM</t>
        </is>
      </c>
      <c r="C11" s="8" t="inlineStr">
        <is>
          <t>30/09/2026</t>
        </is>
      </c>
      <c r="D11" s="32" t="n">
        <v>1697</v>
      </c>
      <c r="E11" s="8" t="inlineStr">
        <is>
          <t>Bank Transfer</t>
        </is>
      </c>
      <c r="F11" s="8" t="inlineStr">
        <is>
          <t>9988</t>
        </is>
      </c>
      <c r="G11" s="7" t="inlineStr"/>
      <c r="H11" s="32" t="n">
        <v>0</v>
      </c>
      <c r="I11" s="38">
        <f>D11-H11</f>
        <v/>
      </c>
      <c r="J11" s="8">
        <f>IF(I11=0,"Matched","Check")</f>
        <v/>
      </c>
      <c r="K11" s="4" t="inlineStr">
        <is>
          <t>Unmatched — verify with bank</t>
        </is>
      </c>
    </row>
    <row r="12">
      <c r="A12" s="34" t="n">
        <v>46340</v>
      </c>
      <c r="B12" s="12" t="inlineStr">
        <is>
          <t>ROS-2026-010</t>
        </is>
      </c>
      <c r="C12" s="12" t="inlineStr">
        <is>
          <t>31/10/2026</t>
        </is>
      </c>
      <c r="D12" s="32" t="n">
        <v>1950</v>
      </c>
      <c r="E12" s="12" t="inlineStr">
        <is>
          <t>ROS Debit</t>
        </is>
      </c>
      <c r="F12" s="12" t="inlineStr">
        <is>
          <t>4521</t>
        </is>
      </c>
      <c r="G12" s="7" t="inlineStr">
        <is>
          <t>31/10/2026</t>
        </is>
      </c>
      <c r="H12" s="32" t="n">
        <v>1950</v>
      </c>
      <c r="I12" s="37">
        <f>D12-H12</f>
        <v/>
      </c>
      <c r="J12" s="12">
        <f>IF(I12=0,"Matched","Check")</f>
        <v/>
      </c>
      <c r="K12" s="10" t="inlineStr"/>
    </row>
    <row r="13">
      <c r="C13" s="13" t="inlineStr">
        <is>
          <t>TOTALS</t>
        </is>
      </c>
      <c r="D13" s="36">
        <f>SUM(D3:D12)</f>
        <v/>
      </c>
      <c r="H13" s="36">
        <f>SUM(H3:H12)</f>
        <v/>
      </c>
    </row>
  </sheetData>
  <mergeCells count="1">
    <mergeCell ref="A1:K1"/>
  </mergeCells>
  <conditionalFormatting sqref="J3:J12">
    <cfRule type="expression" priority="1" dxfId="1" stopIfTrue="1">
      <formula>J3="Matched"</formula>
    </cfRule>
    <cfRule type="expression" priority="2" dxfId="0" stopIfTrue="1">
      <formula>J3="Check"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 ht="30" customHeight="1">
      <c r="A1" s="1" t="inlineStr">
        <is>
          <t>Instructions — Employer PAYE / PRSI Reconciliation Workbook</t>
        </is>
      </c>
    </row>
    <row r="2" ht="18" customHeight="1">
      <c r="A2" s="26" t="inlineStr">
        <is>
          <t>OVERVIEW</t>
        </is>
      </c>
      <c r="B2" s="26" t="inlineStr"/>
    </row>
    <row r="3" ht="18" customHeight="1">
      <c r="A3" s="27" t="inlineStr">
        <is>
          <t>Purpose</t>
        </is>
      </c>
      <c r="B3" s="28" t="inlineStr">
        <is>
          <t>This workbook helps Irish employers reconcile monthly payroll deductions (PAYE, PRSI, USC) against amounts remitted to Revenue via ROS.</t>
        </is>
      </c>
    </row>
    <row r="4" ht="18" customHeight="1">
      <c r="A4" s="29" t="inlineStr"/>
      <c r="B4" s="30" t="inlineStr"/>
    </row>
    <row r="5" ht="18" customHeight="1">
      <c r="A5" s="26" t="inlineStr">
        <is>
          <t>SHEET: PAYROLL DATA</t>
        </is>
      </c>
      <c r="B5" s="26" t="inlineStr"/>
    </row>
    <row r="6" ht="18" customHeight="1">
      <c r="A6" s="29" t="inlineStr">
        <is>
          <t>Pay Period End</t>
        </is>
      </c>
      <c r="B6" s="30" t="inlineStr">
        <is>
          <t>Enter the last day of the pay period (e.g. 31/01/2026). All dates must be in DD/MM/YYYY format.</t>
        </is>
      </c>
    </row>
    <row r="7" ht="18" customHeight="1">
      <c r="A7" s="27" t="inlineStr">
        <is>
          <t>Pay Date</t>
        </is>
      </c>
      <c r="B7" s="28" t="inlineStr">
        <is>
          <t>The date on which employees were actually paid.</t>
        </is>
      </c>
    </row>
    <row r="8" ht="18" customHeight="1">
      <c r="A8" s="29" t="inlineStr">
        <is>
          <t>Employee Name</t>
        </is>
      </c>
      <c r="B8" s="30" t="inlineStr">
        <is>
          <t>Full name of the employee.</t>
        </is>
      </c>
    </row>
    <row r="9" ht="18" customHeight="1">
      <c r="A9" s="27" t="inlineStr">
        <is>
          <t>PPS Number</t>
        </is>
      </c>
      <c r="B9" s="28" t="inlineStr">
        <is>
          <t>Unique Personal Public Service number (format: 7 digits + 1–2 letters, e.g. 1234567A).</t>
        </is>
      </c>
    </row>
    <row r="10" ht="18" customHeight="1">
      <c r="A10" s="29" t="inlineStr">
        <is>
          <t>Gross Pay</t>
        </is>
      </c>
      <c r="B10" s="30" t="inlineStr">
        <is>
          <t>Total gross pay before any deductions. Yellow cell — enter manually.</t>
        </is>
      </c>
    </row>
    <row r="11" ht="18" customHeight="1">
      <c r="A11" s="27" t="inlineStr">
        <is>
          <t>PAYE Deducted</t>
        </is>
      </c>
      <c r="B11" s="28" t="inlineStr">
        <is>
          <t>Income tax deducted under Pay As You Earn. Yellow cell — enter manually.</t>
        </is>
      </c>
    </row>
    <row r="12" ht="18" customHeight="1">
      <c r="A12" s="29" t="inlineStr">
        <is>
          <t>Employee PRSI</t>
        </is>
      </c>
      <c r="B12" s="30" t="inlineStr">
        <is>
          <t>Pay Related Social Insurance contribution from the employee. Yellow cell — enter manually.</t>
        </is>
      </c>
    </row>
    <row r="13" ht="18" customHeight="1">
      <c r="A13" s="27" t="inlineStr">
        <is>
          <t>USC Deducted</t>
        </is>
      </c>
      <c r="B13" s="28" t="inlineStr">
        <is>
          <t>Universal Social Charge deducted. Yellow cell — enter manually.</t>
        </is>
      </c>
    </row>
    <row r="14" ht="18" customHeight="1">
      <c r="A14" s="29" t="inlineStr">
        <is>
          <t>Employer PRSI</t>
        </is>
      </c>
      <c r="B14" s="30" t="inlineStr">
        <is>
          <t>Employer's PRSI contribution (not deducted from employee but a cost to the employer). Yellow cell — enter manually.</t>
        </is>
      </c>
    </row>
    <row r="15" ht="18" customHeight="1">
      <c r="A15" s="27" t="inlineStr">
        <is>
          <t>Total Deductions</t>
        </is>
      </c>
      <c r="B15" s="28" t="inlineStr">
        <is>
          <t>Calculated automatically: PAYE + Employee PRSI + USC.</t>
        </is>
      </c>
    </row>
    <row r="16" ht="18" customHeight="1">
      <c r="A16" s="29" t="inlineStr">
        <is>
          <t>Net Pay</t>
        </is>
      </c>
      <c r="B16" s="30" t="inlineStr">
        <is>
          <t>Calculated automatically: Gross Pay minus Total Deductions.</t>
        </is>
      </c>
    </row>
    <row r="17" ht="18" customHeight="1">
      <c r="A17" s="27" t="inlineStr">
        <is>
          <t>Liability Due</t>
        </is>
      </c>
      <c r="B17" s="28" t="inlineStr">
        <is>
          <t>Calculated automatically: PAYE + Emp PRSI + USC + Employer PRSI — this is what is owed to Revenue.</t>
        </is>
      </c>
    </row>
    <row r="18" ht="18" customHeight="1">
      <c r="A18" s="29" t="inlineStr">
        <is>
          <t>Payment Reference</t>
        </is>
      </c>
      <c r="B18" s="30" t="inlineStr">
        <is>
          <t>Enter the ROS reference number once payment is made. Yellow cell.</t>
        </is>
      </c>
    </row>
    <row r="19" ht="18" customHeight="1">
      <c r="A19" s="27" t="inlineStr">
        <is>
          <t>Status</t>
        </is>
      </c>
      <c r="B19" s="28" t="inlineStr">
        <is>
          <t>Automatically shows "Paid" if a Payment Reference is entered, otherwise "Outstanding".</t>
        </is>
      </c>
    </row>
    <row r="20" ht="18" customHeight="1">
      <c r="A20" s="29" t="inlineStr"/>
      <c r="B20" s="30" t="inlineStr"/>
    </row>
    <row r="21" ht="18" customHeight="1">
      <c r="A21" s="26" t="inlineStr">
        <is>
          <t>SHEET: RECONCILIATION SUMMARY</t>
        </is>
      </c>
      <c r="B21" s="26" t="inlineStr"/>
    </row>
    <row r="22" ht="18" customHeight="1">
      <c r="A22" s="29" t="inlineStr">
        <is>
          <t>Metrics</t>
        </is>
      </c>
      <c r="B22" s="30" t="inlineStr">
        <is>
          <t>All figures are pulled automatically from the Payroll Data sheet. No manual entry required.</t>
        </is>
      </c>
    </row>
    <row r="23" ht="18" customHeight="1">
      <c r="A23" s="27" t="inlineStr">
        <is>
          <t>Charts</t>
        </is>
      </c>
      <c r="B23" s="28" t="inlineStr">
        <is>
          <t>The column chart shows deductions by tax type. The pie chart shows the share of each tax in the total liability.</t>
        </is>
      </c>
    </row>
    <row r="24" ht="18" customHeight="1">
      <c r="A24" s="29" t="inlineStr">
        <is>
          <t>% Paid</t>
        </is>
      </c>
      <c r="B24" s="30" t="inlineStr">
        <is>
          <t>Shows what proportion of total liability has been remitted to Revenue.</t>
        </is>
      </c>
    </row>
    <row r="25" ht="18" customHeight="1">
      <c r="A25" s="27" t="inlineStr"/>
      <c r="B25" s="28" t="inlineStr"/>
    </row>
    <row r="26" ht="18" customHeight="1">
      <c r="A26" s="26" t="inlineStr">
        <is>
          <t>SHEET: REVENUE PAYMENTS</t>
        </is>
      </c>
      <c r="B26" s="26" t="inlineStr"/>
    </row>
    <row r="27" ht="18" customHeight="1">
      <c r="A27" s="27" t="inlineStr">
        <is>
          <t>ROS Reference</t>
        </is>
      </c>
      <c r="B27" s="28" t="inlineStr">
        <is>
          <t>The unique reference number from ROS for each payment made to Revenue.</t>
        </is>
      </c>
    </row>
    <row r="28" ht="18" customHeight="1">
      <c r="A28" s="29" t="inlineStr">
        <is>
          <t>Amount Paid</t>
        </is>
      </c>
      <c r="B28" s="30" t="inlineStr">
        <is>
          <t>The gross amount transferred to Revenue. Yellow cell — enter manually.</t>
        </is>
      </c>
    </row>
    <row r="29" ht="18" customHeight="1">
      <c r="A29" s="27" t="inlineStr">
        <is>
          <t>Allocated To Period</t>
        </is>
      </c>
      <c r="B29" s="28" t="inlineStr">
        <is>
          <t>The payroll period this payment covers. Yellow cell — enter manually.</t>
        </is>
      </c>
    </row>
    <row r="30" ht="18" customHeight="1">
      <c r="A30" s="29" t="inlineStr">
        <is>
          <t>Amount Allocated</t>
        </is>
      </c>
      <c r="B30" s="30" t="inlineStr">
        <is>
          <t>The portion of the payment allocated to a specific payroll period. Yellow cell — enter manually.</t>
        </is>
      </c>
    </row>
    <row r="31" ht="18" customHeight="1">
      <c r="A31" s="27" t="inlineStr">
        <is>
          <t>Difference</t>
        </is>
      </c>
      <c r="B31" s="28" t="inlineStr">
        <is>
          <t>Calculated: Amount Paid minus Amount Allocated. Should be zero for a fully matched payment.</t>
        </is>
      </c>
    </row>
    <row r="32" ht="18" customHeight="1">
      <c r="A32" s="29" t="inlineStr">
        <is>
          <t>Match Status</t>
        </is>
      </c>
      <c r="B32" s="30" t="inlineStr">
        <is>
          <t>Automatically shows "Matched" if Difference is zero; "Check" if a discrepancy exists.</t>
        </is>
      </c>
    </row>
    <row r="33" ht="18" customHeight="1">
      <c r="A33" s="27" t="inlineStr"/>
      <c r="B33" s="28" t="inlineStr"/>
    </row>
    <row r="34" ht="18" customHeight="1">
      <c r="A34" s="26" t="inlineStr">
        <is>
          <t>COLOUR LEGEND</t>
        </is>
      </c>
      <c r="B34" s="26" t="inlineStr"/>
    </row>
    <row r="35" ht="18" customHeight="1">
      <c r="A35" s="27" t="inlineStr">
        <is>
          <t>Yellow cells</t>
        </is>
      </c>
      <c r="B35" s="28" t="inlineStr">
        <is>
          <t>Input cells — enter your data here.</t>
        </is>
      </c>
    </row>
    <row r="36" ht="18" customHeight="1">
      <c r="A36" s="29" t="inlineStr">
        <is>
          <t>Green highlight</t>
        </is>
      </c>
      <c r="B36" s="30" t="inlineStr">
        <is>
          <t>Paid / Matched status — payment confirmed.</t>
        </is>
      </c>
    </row>
    <row r="37" ht="18" customHeight="1">
      <c r="A37" s="27" t="inlineStr">
        <is>
          <t>Red highlight</t>
        </is>
      </c>
      <c r="B37" s="28" t="inlineStr">
        <is>
          <t>Outstanding / Check — action required.</t>
        </is>
      </c>
    </row>
    <row r="38" ht="18" customHeight="1">
      <c r="A38" s="29" t="inlineStr"/>
      <c r="B38" s="30" t="inlineStr"/>
    </row>
    <row r="39" ht="18" customHeight="1">
      <c r="A39" s="26" t="inlineStr">
        <is>
          <t>IRISH PAYROLL TERMS</t>
        </is>
      </c>
      <c r="B39" s="26" t="inlineStr"/>
    </row>
    <row r="40" ht="18" customHeight="1">
      <c r="A40" s="29" t="inlineStr">
        <is>
          <t>PAYE</t>
        </is>
      </c>
      <c r="B40" s="30" t="inlineStr">
        <is>
          <t>Pay As You Earn — income tax deducted by the employer from employee wages and remitted to Revenue.</t>
        </is>
      </c>
    </row>
    <row r="41" ht="18" customHeight="1">
      <c r="A41" s="27" t="inlineStr">
        <is>
          <t>PRSI</t>
        </is>
      </c>
      <c r="B41" s="28" t="inlineStr">
        <is>
          <t>Pay Related Social Insurance — contributions to the Social Insurance Fund. Both employer and employee pay PRSI.</t>
        </is>
      </c>
    </row>
    <row r="42" ht="18" customHeight="1">
      <c r="A42" s="29" t="inlineStr">
        <is>
          <t>USC</t>
        </is>
      </c>
      <c r="B42" s="30" t="inlineStr">
        <is>
          <t>Universal Social Charge — a tax on gross income, charged at rates that depend on income level.</t>
        </is>
      </c>
    </row>
    <row r="43" ht="18" customHeight="1">
      <c r="A43" s="27" t="inlineStr">
        <is>
          <t>Employer PRSI</t>
        </is>
      </c>
      <c r="B43" s="28" t="inlineStr">
        <is>
          <t>The employer's share of PRSI (typically 11.15% of gross pay in 2026 for most employees).</t>
        </is>
      </c>
    </row>
    <row r="44" ht="18" customHeight="1">
      <c r="A44" s="29" t="inlineStr">
        <is>
          <t>ROS</t>
        </is>
      </c>
      <c r="B44" s="30" t="inlineStr">
        <is>
          <t>Revenue Online Service — the Irish Revenue portal used for filing and paying payroll taxes (P30 / PSWT returns).</t>
        </is>
      </c>
    </row>
    <row r="45" ht="18" customHeight="1">
      <c r="A45" s="27" t="inlineStr">
        <is>
          <t>P30</t>
        </is>
      </c>
      <c r="B45" s="28" t="inlineStr">
        <is>
          <t>Monthly or quarterly payroll return filed with Revenue detailing PAYE, PRSI, and USC collected.</t>
        </is>
      </c>
    </row>
    <row r="46" ht="18" customHeight="1">
      <c r="A46" s="29" t="inlineStr"/>
      <c r="B46" s="30" t="inlineStr"/>
    </row>
    <row r="47" ht="18" customHeight="1">
      <c r="A47" s="26" t="inlineStr">
        <is>
          <t>IMPORTANT</t>
        </is>
      </c>
      <c r="B47" s="26" t="inlineStr">
        <is>
          <t>This template is for reconciliation purposes only. Always verify figures against official Revenue records and consult a qualified payroll professional or accountant for compliance advice.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2026-06-19T01:39:01Z</dcterms:created>
  <dcterms:modified xmlns:dcterms="http://purl.org/dc/terms/" xmlns:xsi="http://www.w3.org/2001/XMLSchema-instance" xsi:type="dcterms:W3CDTF">2026-06-19T01:39:01Z</dcterms:modified>
</cp:coreProperties>
</file>