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PS Claim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€&quot;#,##0.00"/>
  </numFmts>
  <fonts count="1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000000"/>
      <sz val="10"/>
    </font>
    <font>
      <b val="1"/>
      <sz val="10"/>
    </font>
    <font>
      <b val="1"/>
      <color rgb="0016A34A"/>
    </font>
    <font>
      <b val="1"/>
      <color rgb="00DC2626"/>
    </font>
    <font>
      <i val="1"/>
      <color rgb="0064748B"/>
      <sz val="10"/>
    </font>
    <font>
      <b val="1"/>
      <color rgb="00FFFFFF"/>
      <sz val="10"/>
    </font>
    <font>
      <b val="1"/>
      <color rgb="0016A34A"/>
      <sz val="11"/>
    </font>
    <font>
      <b val="1"/>
      <color rgb="00DC2626"/>
      <sz val="11"/>
    </font>
    <font>
      <i val="1"/>
      <color rgb="0064748B"/>
    </font>
    <font>
      <b val="1"/>
      <color rgb="001E293B"/>
      <sz val="10"/>
    </font>
    <font>
      <b val="1"/>
    </font>
    <font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164" fontId="5" fillId="0" borderId="1" pivotButton="0" quotePrefix="0" xfId="0"/>
    <xf numFmtId="164" fontId="6" fillId="0" borderId="1" pivotButton="0" quotePrefix="0" xfId="0"/>
    <xf numFmtId="0" fontId="7" fillId="0" borderId="0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1" fontId="9" fillId="0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/>
    </xf>
    <xf numFmtId="164" fontId="9" fillId="0" borderId="1" applyAlignment="1" pivotButton="0" quotePrefix="0" xfId="0">
      <alignment horizontal="right" vertical="center"/>
    </xf>
    <xf numFmtId="164" fontId="10" fillId="0" borderId="1" applyAlignment="1" pivotButton="0" quotePrefix="0" xfId="0">
      <alignment horizontal="right" vertical="center"/>
    </xf>
    <xf numFmtId="10" fontId="9" fillId="0" borderId="1" applyAlignment="1" pivotButton="0" quotePrefix="0" xfId="0">
      <alignment horizontal="right" vertical="center"/>
    </xf>
    <xf numFmtId="0" fontId="12" fillId="0" borderId="0" pivotButton="0" quotePrefix="0" xfId="0"/>
    <xf numFmtId="0" fontId="3" fillId="4" borderId="1" pivotButton="0" quotePrefix="0" xfId="0"/>
    <xf numFmtId="164" fontId="3" fillId="4" borderId="1" pivotButton="0" quotePrefix="0" xfId="0"/>
    <xf numFmtId="0" fontId="3" fillId="5" borderId="1" pivotButton="0" quotePrefix="0" xfId="0"/>
    <xf numFmtId="164" fontId="3" fillId="5" borderId="1" pivotButton="0" quotePrefix="0" xfId="0"/>
    <xf numFmtId="0" fontId="13" fillId="0" borderId="0" pivotButton="0" quotePrefix="0" xfId="0"/>
    <xf numFmtId="164" fontId="0" fillId="0" borderId="0" pivotButton="0" quotePrefix="0" xfId="0"/>
    <xf numFmtId="0" fontId="8" fillId="6" borderId="0" applyAlignment="1" pivotButton="0" quotePrefix="0" xfId="0">
      <alignment horizontal="left" vertical="center"/>
    </xf>
    <xf numFmtId="0" fontId="12" fillId="4" borderId="1" pivotButton="0" quotePrefix="0" xfId="0"/>
    <xf numFmtId="0" fontId="14" fillId="4" borderId="1" applyAlignment="1" pivotButton="0" quotePrefix="0" xfId="0">
      <alignment vertical="top" wrapText="1"/>
    </xf>
    <xf numFmtId="0" fontId="12" fillId="0" borderId="1" pivotButton="0" quotePrefix="0" xfId="0"/>
    <xf numFmtId="0" fontId="14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Spend vs Paid vs Over Threshold by Household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ser>
          <idx val="2"/>
          <order val="2"/>
          <tx>
            <strRef>
              <f>'Dashboard'!D12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'Dashboard'!$D$13:$D$22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Household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Claims: Over Threshold vs Within Threshold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'Dashboard'!$A$26:$A$27</f>
            </numRef>
          </cat>
          <val>
            <numRef>
              <f>'Dashboard'!$B$26:$B$27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Trend – Eligible Prescription Spend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'Dashboard'!B31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'Dashboard'!$A$32:$A$41</f>
            </numRef>
          </cat>
          <val>
            <numRef>
              <f>'Dashboard'!$B$32:$B$41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Eligible Spend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45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6" customWidth="1" min="4" max="4"/>
    <col width="22" customWidth="1" min="5" max="5"/>
    <col width="14" customWidth="1" min="6" max="6"/>
    <col width="12" customWidth="1" min="7" max="7"/>
    <col width="28" customWidth="1" min="8" max="8"/>
    <col width="28" customWidth="1" min="9" max="9"/>
    <col width="18" customWidth="1" min="10" max="10"/>
    <col width="28" customWidth="1" min="11" max="11"/>
    <col width="32" customWidth="1" min="12" max="12"/>
    <col width="20" customWidth="1" min="13" max="13"/>
    <col width="24" customWidth="1" min="14" max="14"/>
    <col width="22" customWidth="1" min="15" max="15"/>
  </cols>
  <sheetData>
    <row r="1" ht="30" customHeight="1">
      <c r="A1" s="1" t="inlineStr">
        <is>
          <t>DPS Tracker – Drug Payment Scheme Ireland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32" t="n"/>
      <c r="N1" s="32" t="n"/>
      <c r="O1" s="33" t="n"/>
    </row>
    <row r="2" ht="40" customHeight="1">
      <c r="A2" s="2" t="inlineStr">
        <is>
          <t>Claim ID</t>
        </is>
      </c>
      <c r="B2" s="2" t="inlineStr">
        <is>
          <t>Claim Month</t>
        </is>
      </c>
      <c r="C2" s="2" t="inlineStr">
        <is>
          <t>Household Name</t>
        </is>
      </c>
      <c r="D2" s="2" t="inlineStr">
        <is>
          <t>PPS Number</t>
        </is>
      </c>
      <c r="E2" s="2" t="inlineStr">
        <is>
          <t>Address / Town</t>
        </is>
      </c>
      <c r="F2" s="2" t="inlineStr">
        <is>
          <t>County</t>
        </is>
      </c>
      <c r="G2" s="2" t="inlineStr">
        <is>
          <t>Family Size</t>
        </is>
      </c>
      <c r="H2" s="2" t="inlineStr">
        <is>
          <t>Eligible Prescription Spend (€)</t>
        </is>
      </c>
      <c r="I2" s="2" t="inlineStr">
        <is>
          <t>Other Medical Card / GMS Cover?</t>
        </is>
      </c>
      <c r="J2" s="2" t="inlineStr">
        <is>
          <t>DPS Threshold (€)</t>
        </is>
      </c>
      <c r="K2" s="2" t="inlineStr">
        <is>
          <t>Amount Paid by Household (€)</t>
        </is>
      </c>
      <c r="L2" s="2" t="inlineStr">
        <is>
          <t>Amount Reclaimed / Over Threshold (€)</t>
        </is>
      </c>
      <c r="M2" s="2" t="inlineStr">
        <is>
          <t>Claim Status</t>
        </is>
      </c>
      <c r="N2" s="2" t="inlineStr">
        <is>
          <t>Pharmacy / Provider</t>
        </is>
      </c>
      <c r="O2" s="2" t="inlineStr">
        <is>
          <t>Notes</t>
        </is>
      </c>
    </row>
    <row r="3">
      <c r="A3" s="3" t="inlineStr">
        <is>
          <t>DPS-001</t>
        </is>
      </c>
      <c r="B3" s="3" t="inlineStr">
        <is>
          <t>01/01/2026</t>
        </is>
      </c>
      <c r="C3" s="3" t="inlineStr">
        <is>
          <t>Aoife Murphy</t>
        </is>
      </c>
      <c r="D3" s="3" t="inlineStr">
        <is>
          <t>***2341A</t>
        </is>
      </c>
      <c r="E3" s="3" t="inlineStr">
        <is>
          <t>14 Maple Ave, Rathmines</t>
        </is>
      </c>
      <c r="F3" s="3" t="inlineStr">
        <is>
          <t>Dublin</t>
        </is>
      </c>
      <c r="G3" s="4" t="n">
        <v>2</v>
      </c>
      <c r="H3" s="5" t="n">
        <v>96.40000000000001</v>
      </c>
      <c r="I3" s="6" t="inlineStr">
        <is>
          <t>N</t>
        </is>
      </c>
      <c r="J3" s="5">
        <f>MIN(144,120+(G3-1)*8)</f>
        <v/>
      </c>
      <c r="K3" s="5">
        <f>MIN(H3,J3)</f>
        <v/>
      </c>
      <c r="L3" s="5">
        <f>MAX(0,H3-J3)</f>
        <v/>
      </c>
      <c r="M3" s="4">
        <f>IF(H3&gt;J3,"Over Threshold","Within Threshold")</f>
        <v/>
      </c>
      <c r="N3" s="3" t="inlineStr">
        <is>
          <t>Boots Pharmacy Rathmines</t>
        </is>
      </c>
      <c r="O3" s="3" t="inlineStr">
        <is>
          <t>Routine monthly claim</t>
        </is>
      </c>
    </row>
    <row r="4">
      <c r="A4" s="7" t="inlineStr">
        <is>
          <t>DPS-002</t>
        </is>
      </c>
      <c r="B4" s="7" t="inlineStr">
        <is>
          <t>01/02/2026</t>
        </is>
      </c>
      <c r="C4" s="7" t="inlineStr">
        <is>
          <t>Seán Kelly</t>
        </is>
      </c>
      <c r="D4" s="7" t="inlineStr">
        <is>
          <t>***5672B</t>
        </is>
      </c>
      <c r="E4" s="7" t="inlineStr">
        <is>
          <t>8 Patrick St</t>
        </is>
      </c>
      <c r="F4" s="7" t="inlineStr">
        <is>
          <t>Cork</t>
        </is>
      </c>
      <c r="G4" s="8" t="n">
        <v>4</v>
      </c>
      <c r="H4" s="9" t="n">
        <v>151.2</v>
      </c>
      <c r="I4" s="6" t="inlineStr">
        <is>
          <t>N</t>
        </is>
      </c>
      <c r="J4" s="9">
        <f>MIN(144,120+(G4-1)*8)</f>
        <v/>
      </c>
      <c r="K4" s="9">
        <f>MIN(H4,J4)</f>
        <v/>
      </c>
      <c r="L4" s="9">
        <f>MAX(0,H4-J4)</f>
        <v/>
      </c>
      <c r="M4" s="8">
        <f>IF(H4&gt;J4,"Over Threshold","Within Threshold")</f>
        <v/>
      </c>
      <c r="N4" s="7" t="inlineStr">
        <is>
          <t>O'Brien's Pharmacy Cork</t>
        </is>
      </c>
      <c r="O4" s="7" t="inlineStr">
        <is>
          <t>Over threshold – rebate due</t>
        </is>
      </c>
    </row>
    <row r="5">
      <c r="A5" s="3" t="inlineStr">
        <is>
          <t>DPS-003</t>
        </is>
      </c>
      <c r="B5" s="3" t="inlineStr">
        <is>
          <t>01/03/2026</t>
        </is>
      </c>
      <c r="C5" s="3" t="inlineStr">
        <is>
          <t>Niamh Byrne</t>
        </is>
      </c>
      <c r="D5" s="3" t="inlineStr">
        <is>
          <t>***7823C</t>
        </is>
      </c>
      <c r="E5" s="3" t="inlineStr">
        <is>
          <t>22 Salthill Rd</t>
        </is>
      </c>
      <c r="F5" s="3" t="inlineStr">
        <is>
          <t>Galway</t>
        </is>
      </c>
      <c r="G5" s="4" t="n">
        <v>3</v>
      </c>
      <c r="H5" s="5" t="n">
        <v>122.75</v>
      </c>
      <c r="I5" s="6" t="inlineStr">
        <is>
          <t>Y</t>
        </is>
      </c>
      <c r="J5" s="5">
        <f>MIN(144,120+(G5-1)*8)</f>
        <v/>
      </c>
      <c r="K5" s="5">
        <f>MIN(H5,J5)</f>
        <v/>
      </c>
      <c r="L5" s="5">
        <f>MAX(0,H5-J5)</f>
        <v/>
      </c>
      <c r="M5" s="4">
        <f>IF(H5&gt;J5,"Over Threshold","Within Threshold")</f>
        <v/>
      </c>
      <c r="N5" s="3" t="inlineStr">
        <is>
          <t>Galway Central Pharmacy</t>
        </is>
      </c>
      <c r="O5" s="3" t="inlineStr">
        <is>
          <t>GMS portion excluded</t>
        </is>
      </c>
    </row>
    <row r="6">
      <c r="A6" s="7" t="inlineStr">
        <is>
          <t>DPS-004</t>
        </is>
      </c>
      <c r="B6" s="7" t="inlineStr">
        <is>
          <t>01/04/2026</t>
        </is>
      </c>
      <c r="C6" s="7" t="inlineStr">
        <is>
          <t>Cian O'Brien</t>
        </is>
      </c>
      <c r="D6" s="7" t="inlineStr">
        <is>
          <t>***9034D</t>
        </is>
      </c>
      <c r="E6" s="7" t="inlineStr">
        <is>
          <t>5 O'Connell Ave</t>
        </is>
      </c>
      <c r="F6" s="7" t="inlineStr">
        <is>
          <t>Limerick</t>
        </is>
      </c>
      <c r="G6" s="8" t="n">
        <v>5</v>
      </c>
      <c r="H6" s="9" t="n">
        <v>164.9</v>
      </c>
      <c r="I6" s="6" t="inlineStr">
        <is>
          <t>N</t>
        </is>
      </c>
      <c r="J6" s="9">
        <f>MIN(144,120+(G6-1)*8)</f>
        <v/>
      </c>
      <c r="K6" s="9">
        <f>MIN(H6,J6)</f>
        <v/>
      </c>
      <c r="L6" s="9">
        <f>MAX(0,H6-J6)</f>
        <v/>
      </c>
      <c r="M6" s="8">
        <f>IF(H6&gt;J6,"Over Threshold","Within Threshold")</f>
        <v/>
      </c>
      <c r="N6" s="7" t="inlineStr">
        <is>
          <t>Limerick Pharmacy Group</t>
        </is>
      </c>
      <c r="O6" s="7" t="inlineStr">
        <is>
          <t>Large family – threshold applied</t>
        </is>
      </c>
    </row>
    <row r="7">
      <c r="A7" s="3" t="inlineStr">
        <is>
          <t>DPS-005</t>
        </is>
      </c>
      <c r="B7" s="3" t="inlineStr">
        <is>
          <t>01/05/2026</t>
        </is>
      </c>
      <c r="C7" s="3" t="inlineStr">
        <is>
          <t>Saoirse Walsh</t>
        </is>
      </c>
      <c r="D7" s="3" t="inlineStr">
        <is>
          <t>***1145E</t>
        </is>
      </c>
      <c r="E7" s="3" t="inlineStr">
        <is>
          <t>3 The Quay</t>
        </is>
      </c>
      <c r="F7" s="3" t="inlineStr">
        <is>
          <t>Waterford</t>
        </is>
      </c>
      <c r="G7" s="4" t="n">
        <v>1</v>
      </c>
      <c r="H7" s="5" t="n">
        <v>74.09999999999999</v>
      </c>
      <c r="I7" s="6" t="inlineStr">
        <is>
          <t>N</t>
        </is>
      </c>
      <c r="J7" s="5">
        <f>MIN(144,120+(G7-1)*8)</f>
        <v/>
      </c>
      <c r="K7" s="5">
        <f>MIN(H7,J7)</f>
        <v/>
      </c>
      <c r="L7" s="5">
        <f>MAX(0,H7-J7)</f>
        <v/>
      </c>
      <c r="M7" s="4">
        <f>IF(H7&gt;J7,"Over Threshold","Within Threshold")</f>
        <v/>
      </c>
      <c r="N7" s="3" t="inlineStr">
        <is>
          <t>Waterford Pharmacy</t>
        </is>
      </c>
      <c r="O7" s="3" t="inlineStr">
        <is>
          <t>Single person household</t>
        </is>
      </c>
    </row>
    <row r="8">
      <c r="A8" s="7" t="inlineStr">
        <is>
          <t>DPS-006</t>
        </is>
      </c>
      <c r="B8" s="7" t="inlineStr">
        <is>
          <t>01/06/2026</t>
        </is>
      </c>
      <c r="C8" s="7" t="inlineStr">
        <is>
          <t>Conor Ryan</t>
        </is>
      </c>
      <c r="D8" s="7" t="inlineStr">
        <is>
          <t>***3456F</t>
        </is>
      </c>
      <c r="E8" s="7" t="inlineStr">
        <is>
          <t>17 Rose Inn St</t>
        </is>
      </c>
      <c r="F8" s="7" t="inlineStr">
        <is>
          <t>Kilkenny</t>
        </is>
      </c>
      <c r="G8" s="8" t="n">
        <v>6</v>
      </c>
      <c r="H8" s="9" t="n">
        <v>188.35</v>
      </c>
      <c r="I8" s="6" t="inlineStr">
        <is>
          <t>N</t>
        </is>
      </c>
      <c r="J8" s="9">
        <f>MIN(144,120+(G8-1)*8)</f>
        <v/>
      </c>
      <c r="K8" s="9">
        <f>MIN(H8,J8)</f>
        <v/>
      </c>
      <c r="L8" s="9">
        <f>MAX(0,H8-J8)</f>
        <v/>
      </c>
      <c r="M8" s="8">
        <f>IF(H8&gt;J8,"Over Threshold","Within Threshold")</f>
        <v/>
      </c>
      <c r="N8" s="7" t="inlineStr">
        <is>
          <t>Kilkenny Chemist</t>
        </is>
      </c>
      <c r="O8" s="7" t="inlineStr">
        <is>
          <t>Large family – rebate due</t>
        </is>
      </c>
    </row>
    <row r="9">
      <c r="A9" s="3" t="inlineStr">
        <is>
          <t>DPS-007</t>
        </is>
      </c>
      <c r="B9" s="3" t="inlineStr">
        <is>
          <t>01/07/2026</t>
        </is>
      </c>
      <c r="C9" s="3" t="inlineStr">
        <is>
          <t>Ciara O'Neill</t>
        </is>
      </c>
      <c r="D9" s="3" t="inlineStr">
        <is>
          <t>***6767G</t>
        </is>
      </c>
      <c r="E9" s="3" t="inlineStr">
        <is>
          <t>9 Wine St</t>
        </is>
      </c>
      <c r="F9" s="3" t="inlineStr">
        <is>
          <t>Sligo</t>
        </is>
      </c>
      <c r="G9" s="4" t="n">
        <v>2</v>
      </c>
      <c r="H9" s="5" t="n">
        <v>143</v>
      </c>
      <c r="I9" s="6" t="inlineStr">
        <is>
          <t>N</t>
        </is>
      </c>
      <c r="J9" s="5">
        <f>MIN(144,120+(G9-1)*8)</f>
        <v/>
      </c>
      <c r="K9" s="5">
        <f>MIN(H9,J9)</f>
        <v/>
      </c>
      <c r="L9" s="5">
        <f>MAX(0,H9-J9)</f>
        <v/>
      </c>
      <c r="M9" s="4">
        <f>IF(H9&gt;J9,"Over Threshold","Within Threshold")</f>
        <v/>
      </c>
      <c r="N9" s="3" t="inlineStr">
        <is>
          <t>Sligo Pharmacy</t>
        </is>
      </c>
      <c r="O9" s="3" t="inlineStr">
        <is>
          <t>Verify spend receipts</t>
        </is>
      </c>
    </row>
    <row r="10">
      <c r="A10" s="7" t="inlineStr">
        <is>
          <t>DPS-008</t>
        </is>
      </c>
      <c r="B10" s="7" t="inlineStr">
        <is>
          <t>01/08/2026</t>
        </is>
      </c>
      <c r="C10" s="7" t="inlineStr">
        <is>
          <t>Oisín Doyle</t>
        </is>
      </c>
      <c r="D10" s="7" t="inlineStr">
        <is>
          <t>***8978H</t>
        </is>
      </c>
      <c r="E10" s="7" t="inlineStr">
        <is>
          <t>6 Main St</t>
        </is>
      </c>
      <c r="F10" s="7" t="inlineStr">
        <is>
          <t>Wexford</t>
        </is>
      </c>
      <c r="G10" s="8" t="n">
        <v>3</v>
      </c>
      <c r="H10" s="9" t="n">
        <v>110.6</v>
      </c>
      <c r="I10" s="6" t="inlineStr">
        <is>
          <t>Y</t>
        </is>
      </c>
      <c r="J10" s="9">
        <f>MIN(144,120+(G10-1)*8)</f>
        <v/>
      </c>
      <c r="K10" s="9">
        <f>MIN(H10,J10)</f>
        <v/>
      </c>
      <c r="L10" s="9">
        <f>MAX(0,H10-J10)</f>
        <v/>
      </c>
      <c r="M10" s="8">
        <f>IF(H10&gt;J10,"Over Threshold","Within Threshold")</f>
        <v/>
      </c>
      <c r="N10" s="7" t="inlineStr">
        <is>
          <t>Wexford Pharmacy</t>
        </is>
      </c>
      <c r="O10" s="7" t="inlineStr">
        <is>
          <t>GMS cover partial</t>
        </is>
      </c>
    </row>
    <row r="11">
      <c r="A11" s="3" t="inlineStr">
        <is>
          <t>DPS-009</t>
        </is>
      </c>
      <c r="B11" s="3" t="inlineStr">
        <is>
          <t>01/09/2026</t>
        </is>
      </c>
      <c r="C11" s="3" t="inlineStr">
        <is>
          <t>Róisín Hayes</t>
        </is>
      </c>
      <c r="D11" s="3" t="inlineStr">
        <is>
          <t>***2189I</t>
        </is>
      </c>
      <c r="E11" s="3" t="inlineStr">
        <is>
          <t>21 West St</t>
        </is>
      </c>
      <c r="F11" s="3" t="inlineStr">
        <is>
          <t>Drogheda</t>
        </is>
      </c>
      <c r="G11" s="4" t="n">
        <v>4</v>
      </c>
      <c r="H11" s="5" t="n">
        <v>129.85</v>
      </c>
      <c r="I11" s="6" t="inlineStr">
        <is>
          <t>N</t>
        </is>
      </c>
      <c r="J11" s="5">
        <f>MIN(144,120+(G11-1)*8)</f>
        <v/>
      </c>
      <c r="K11" s="5">
        <f>MIN(H11,J11)</f>
        <v/>
      </c>
      <c r="L11" s="5">
        <f>MAX(0,H11-J11)</f>
        <v/>
      </c>
      <c r="M11" s="4">
        <f>IF(H11&gt;J11,"Over Threshold","Within Threshold")</f>
        <v/>
      </c>
      <c r="N11" s="3" t="inlineStr">
        <is>
          <t>Drogheda Boots</t>
        </is>
      </c>
      <c r="O11" s="3" t="inlineStr">
        <is>
          <t>Standard claim</t>
        </is>
      </c>
    </row>
    <row r="12">
      <c r="A12" s="7" t="inlineStr">
        <is>
          <t>DPS-010</t>
        </is>
      </c>
      <c r="B12" s="7" t="inlineStr">
        <is>
          <t>01/10/2026</t>
        </is>
      </c>
      <c r="C12" s="7" t="inlineStr">
        <is>
          <t>Liam Byrne</t>
        </is>
      </c>
      <c r="D12" s="7" t="inlineStr">
        <is>
          <t>***4490J</t>
        </is>
      </c>
      <c r="E12" s="7" t="inlineStr">
        <is>
          <t>33 Clanbrassil St</t>
        </is>
      </c>
      <c r="F12" s="7" t="inlineStr">
        <is>
          <t>Dundalk</t>
        </is>
      </c>
      <c r="G12" s="8" t="n">
        <v>2</v>
      </c>
      <c r="H12" s="9" t="n">
        <v>156.45</v>
      </c>
      <c r="I12" s="6" t="inlineStr">
        <is>
          <t>N</t>
        </is>
      </c>
      <c r="J12" s="9">
        <f>MIN(144,120+(G12-1)*8)</f>
        <v/>
      </c>
      <c r="K12" s="9">
        <f>MIN(H12,J12)</f>
        <v/>
      </c>
      <c r="L12" s="9">
        <f>MAX(0,H12-J12)</f>
        <v/>
      </c>
      <c r="M12" s="8">
        <f>IF(H12&gt;J12,"Over Threshold","Within Threshold")</f>
        <v/>
      </c>
      <c r="N12" s="7" t="inlineStr">
        <is>
          <t>Dundalk Pharmacy</t>
        </is>
      </c>
      <c r="O12" s="7" t="inlineStr">
        <is>
          <t>Rebate processed</t>
        </is>
      </c>
    </row>
    <row r="13"/>
    <row r="14">
      <c r="G14" s="10" t="inlineStr">
        <is>
          <t>TOTALS</t>
        </is>
      </c>
      <c r="H14" s="11">
        <f>SUM(H3:H12)</f>
        <v/>
      </c>
      <c r="K14" s="11">
        <f>SUM(K3:K12)</f>
        <v/>
      </c>
      <c r="L14" s="12">
        <f>SUM(L3:L12)</f>
        <v/>
      </c>
    </row>
  </sheetData>
  <mergeCells count="1">
    <mergeCell ref="A1:O1"/>
  </mergeCells>
  <conditionalFormatting sqref="A3:O12">
    <cfRule type="expression" priority="1" dxfId="0" stopIfTrue="1">
      <formula>$M3="Over Threshold"</formula>
    </cfRule>
  </conditionalFormatting>
  <dataValidations count="1">
    <dataValidation sqref="I3:I12" showErrorMessage="1" showDropDown="0" showInputMessage="1" allowBlank="0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2" customHeight="1">
      <c r="A1" s="1" t="inlineStr">
        <is>
          <t>DPS Dashboard – Summary Metrics</t>
        </is>
      </c>
      <c r="B1" s="32" t="n"/>
      <c r="C1" s="32" t="n"/>
      <c r="D1" s="32" t="n"/>
      <c r="E1" s="32" t="n"/>
      <c r="F1" s="32" t="n"/>
      <c r="G1" s="32" t="n"/>
      <c r="H1" s="33" t="n"/>
    </row>
    <row r="2">
      <c r="A2" s="13" t="inlineStr">
        <is>
          <t>Drug Payment Scheme – Republic of Ireland | Updated: 2026</t>
        </is>
      </c>
    </row>
    <row r="3"/>
    <row r="4">
      <c r="A4" s="14" t="inlineStr">
        <is>
          <t>Total Households Tracked</t>
        </is>
      </c>
      <c r="B4" s="15">
        <f>COUNTA('DPS Claims'!A3:A12)</f>
        <v/>
      </c>
      <c r="D4" s="16" t="inlineStr">
        <is>
          <t>Charts are generated from DPS Claims data below.</t>
        </is>
      </c>
    </row>
    <row r="5">
      <c r="A5" s="14" t="inlineStr">
        <is>
          <t>Total Eligible Prescription Spend</t>
        </is>
      </c>
      <c r="B5" s="17">
        <f>SUM('DPS Claims'!H3:H12)</f>
        <v/>
      </c>
    </row>
    <row r="6">
      <c r="A6" s="14" t="inlineStr">
        <is>
          <t>Total Paid by Households</t>
        </is>
      </c>
      <c r="B6" s="17">
        <f>SUM('DPS Claims'!K3:K12)</f>
        <v/>
      </c>
    </row>
    <row r="7">
      <c r="A7" s="14" t="inlineStr">
        <is>
          <t>Total Over-Threshold Amount</t>
        </is>
      </c>
      <c r="B7" s="18">
        <f>SUM('DPS Claims'!L3:L12)</f>
        <v/>
      </c>
    </row>
    <row r="8">
      <c r="A8" s="14" t="inlineStr">
        <is>
          <t>Average Monthly Eligible Spend</t>
        </is>
      </c>
      <c r="B8" s="17">
        <f>IFERROR(AVERAGE('DPS Claims'!H3:H12),0)</f>
        <v/>
      </c>
    </row>
    <row r="9">
      <c r="A9" s="14" t="inlineStr">
        <is>
          <t>% of Claims Over Threshold</t>
        </is>
      </c>
      <c r="B9" s="19">
        <f>IFERROR(COUNTIF('DPS Claims'!M3:M12,"Over Threshold")/COUNTA('DPS Claims'!A3:A12),0)</f>
        <v/>
      </c>
    </row>
    <row r="10"/>
    <row r="11">
      <c r="A11" s="20" t="inlineStr">
        <is>
          <t>Claim-by-Claim Spend Breakdown</t>
        </is>
      </c>
    </row>
    <row r="12">
      <c r="A12" s="2" t="inlineStr">
        <is>
          <t>Household</t>
        </is>
      </c>
      <c r="B12" s="2" t="inlineStr">
        <is>
          <t>Eligible Spend (€)</t>
        </is>
      </c>
      <c r="C12" s="2" t="inlineStr">
        <is>
          <t>Paid by HH (€)</t>
        </is>
      </c>
      <c r="D12" s="2" t="inlineStr">
        <is>
          <t>Over Threshold (€)</t>
        </is>
      </c>
    </row>
    <row r="13">
      <c r="A13" s="21" t="inlineStr">
        <is>
          <t>Aoife Murphy</t>
        </is>
      </c>
      <c r="B13" s="22">
        <f>'DPS Claims'!H3</f>
        <v/>
      </c>
      <c r="C13" s="22">
        <f>'DPS Claims'!K3</f>
        <v/>
      </c>
      <c r="D13" s="22">
        <f>'DPS Claims'!L3</f>
        <v/>
      </c>
    </row>
    <row r="14">
      <c r="A14" s="23" t="inlineStr">
        <is>
          <t>Seán Kelly</t>
        </is>
      </c>
      <c r="B14" s="24">
        <f>'DPS Claims'!H4</f>
        <v/>
      </c>
      <c r="C14" s="24">
        <f>'DPS Claims'!K4</f>
        <v/>
      </c>
      <c r="D14" s="24">
        <f>'DPS Claims'!L4</f>
        <v/>
      </c>
    </row>
    <row r="15">
      <c r="A15" s="21" t="inlineStr">
        <is>
          <t>Niamh Byrne</t>
        </is>
      </c>
      <c r="B15" s="22">
        <f>'DPS Claims'!H5</f>
        <v/>
      </c>
      <c r="C15" s="22">
        <f>'DPS Claims'!K5</f>
        <v/>
      </c>
      <c r="D15" s="22">
        <f>'DPS Claims'!L5</f>
        <v/>
      </c>
    </row>
    <row r="16">
      <c r="A16" s="23" t="inlineStr">
        <is>
          <t>Cian O'Brien</t>
        </is>
      </c>
      <c r="B16" s="24">
        <f>'DPS Claims'!H6</f>
        <v/>
      </c>
      <c r="C16" s="24">
        <f>'DPS Claims'!K6</f>
        <v/>
      </c>
      <c r="D16" s="24">
        <f>'DPS Claims'!L6</f>
        <v/>
      </c>
    </row>
    <row r="17">
      <c r="A17" s="21" t="inlineStr">
        <is>
          <t>Saoirse Walsh</t>
        </is>
      </c>
      <c r="B17" s="22">
        <f>'DPS Claims'!H7</f>
        <v/>
      </c>
      <c r="C17" s="22">
        <f>'DPS Claims'!K7</f>
        <v/>
      </c>
      <c r="D17" s="22">
        <f>'DPS Claims'!L7</f>
        <v/>
      </c>
    </row>
    <row r="18">
      <c r="A18" s="23" t="inlineStr">
        <is>
          <t>Conor Ryan</t>
        </is>
      </c>
      <c r="B18" s="24">
        <f>'DPS Claims'!H8</f>
        <v/>
      </c>
      <c r="C18" s="24">
        <f>'DPS Claims'!K8</f>
        <v/>
      </c>
      <c r="D18" s="24">
        <f>'DPS Claims'!L8</f>
        <v/>
      </c>
    </row>
    <row r="19">
      <c r="A19" s="21" t="inlineStr">
        <is>
          <t>Ciara O'Neill</t>
        </is>
      </c>
      <c r="B19" s="22">
        <f>'DPS Claims'!H9</f>
        <v/>
      </c>
      <c r="C19" s="22">
        <f>'DPS Claims'!K9</f>
        <v/>
      </c>
      <c r="D19" s="22">
        <f>'DPS Claims'!L9</f>
        <v/>
      </c>
    </row>
    <row r="20">
      <c r="A20" s="23" t="inlineStr">
        <is>
          <t>Oisín Doyle</t>
        </is>
      </c>
      <c r="B20" s="24">
        <f>'DPS Claims'!H10</f>
        <v/>
      </c>
      <c r="C20" s="24">
        <f>'DPS Claims'!K10</f>
        <v/>
      </c>
      <c r="D20" s="24">
        <f>'DPS Claims'!L10</f>
        <v/>
      </c>
    </row>
    <row r="21">
      <c r="A21" s="21" t="inlineStr">
        <is>
          <t>Róisín Hayes</t>
        </is>
      </c>
      <c r="B21" s="22">
        <f>'DPS Claims'!H11</f>
        <v/>
      </c>
      <c r="C21" s="22">
        <f>'DPS Claims'!K11</f>
        <v/>
      </c>
      <c r="D21" s="22">
        <f>'DPS Claims'!L11</f>
        <v/>
      </c>
    </row>
    <row r="22">
      <c r="A22" s="23" t="inlineStr">
        <is>
          <t>Liam Byrne</t>
        </is>
      </c>
      <c r="B22" s="24">
        <f>'DPS Claims'!H12</f>
        <v/>
      </c>
      <c r="C22" s="24">
        <f>'DPS Claims'!K12</f>
        <v/>
      </c>
      <c r="D22" s="24">
        <f>'DPS Claims'!L12</f>
        <v/>
      </c>
    </row>
    <row r="23"/>
    <row r="24"/>
    <row r="25">
      <c r="A25" s="25" t="inlineStr">
        <is>
          <t>Claim Status</t>
        </is>
      </c>
      <c r="B25" s="25" t="inlineStr">
        <is>
          <t>Count</t>
        </is>
      </c>
    </row>
    <row r="26">
      <c r="A26" t="inlineStr">
        <is>
          <t>Over Threshold</t>
        </is>
      </c>
      <c r="B26">
        <f>COUNTIF('DPS Claims'!M3:M12,"Over Threshold")</f>
        <v/>
      </c>
    </row>
    <row r="27">
      <c r="A27" t="inlineStr">
        <is>
          <t>Within Threshold</t>
        </is>
      </c>
      <c r="B27">
        <f>COUNTIF('DPS Claims'!M3:M12,"Within Threshold")</f>
        <v/>
      </c>
    </row>
    <row r="28"/>
    <row r="29"/>
    <row r="30"/>
    <row r="31">
      <c r="A31" s="25" t="inlineStr">
        <is>
          <t>Month</t>
        </is>
      </c>
      <c r="B31" s="25" t="inlineStr">
        <is>
          <t>Eligible Spend (€)</t>
        </is>
      </c>
    </row>
    <row r="32">
      <c r="A32" t="inlineStr">
        <is>
          <t>01/01/2026</t>
        </is>
      </c>
      <c r="B32" s="26">
        <f>'DPS Claims'!H3</f>
        <v/>
      </c>
    </row>
    <row r="33">
      <c r="A33" t="inlineStr">
        <is>
          <t>01/02/2026</t>
        </is>
      </c>
      <c r="B33" s="26">
        <f>'DPS Claims'!H4</f>
        <v/>
      </c>
    </row>
    <row r="34">
      <c r="A34" t="inlineStr">
        <is>
          <t>01/03/2026</t>
        </is>
      </c>
      <c r="B34" s="26">
        <f>'DPS Claims'!H5</f>
        <v/>
      </c>
    </row>
    <row r="35">
      <c r="A35" t="inlineStr">
        <is>
          <t>01/04/2026</t>
        </is>
      </c>
      <c r="B35" s="26">
        <f>'DPS Claims'!H6</f>
        <v/>
      </c>
    </row>
    <row r="36">
      <c r="A36" t="inlineStr">
        <is>
          <t>01/05/2026</t>
        </is>
      </c>
      <c r="B36" s="26">
        <f>'DPS Claims'!H7</f>
        <v/>
      </c>
    </row>
    <row r="37">
      <c r="A37" t="inlineStr">
        <is>
          <t>01/06/2026</t>
        </is>
      </c>
      <c r="B37" s="26">
        <f>'DPS Claims'!H8</f>
        <v/>
      </c>
    </row>
    <row r="38">
      <c r="A38" t="inlineStr">
        <is>
          <t>01/07/2026</t>
        </is>
      </c>
      <c r="B38" s="26">
        <f>'DPS Claims'!H9</f>
        <v/>
      </c>
    </row>
    <row r="39">
      <c r="A39" t="inlineStr">
        <is>
          <t>01/08/2026</t>
        </is>
      </c>
      <c r="B39" s="26">
        <f>'DPS Claims'!H10</f>
        <v/>
      </c>
    </row>
    <row r="40">
      <c r="A40" t="inlineStr">
        <is>
          <t>01/09/2026</t>
        </is>
      </c>
      <c r="B40" s="26">
        <f>'DPS Claims'!H11</f>
        <v/>
      </c>
    </row>
    <row r="41">
      <c r="A41" t="inlineStr">
        <is>
          <t>01/10/2026</t>
        </is>
      </c>
      <c r="B41" s="26">
        <f>'DPS Claims'!H12</f>
        <v/>
      </c>
    </row>
  </sheetData>
  <mergeCells count="3">
    <mergeCell ref="A1:H1"/>
    <mergeCell ref="A2:H2"/>
    <mergeCell ref="D4:H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  <col width="5" customWidth="1" min="3" max="3"/>
    <col width="5" customWidth="1" min="4" max="4"/>
    <col width="5" customWidth="1" min="5" max="5"/>
    <col width="5" customWidth="1" min="6" max="6"/>
  </cols>
  <sheetData>
    <row r="1" ht="32" customHeight="1">
      <c r="A1" s="1" t="inlineStr">
        <is>
          <t>DPS Tracker – User Instructions</t>
        </is>
      </c>
      <c r="B1" s="32" t="n"/>
      <c r="C1" s="32" t="n"/>
      <c r="D1" s="32" t="n"/>
      <c r="E1" s="32" t="n"/>
      <c r="F1" s="33" t="n"/>
    </row>
    <row r="2"/>
    <row r="3" ht="30" customHeight="1">
      <c r="A3" s="27" t="inlineStr">
        <is>
          <t>WORKBOOK PURPOSE</t>
        </is>
      </c>
    </row>
    <row r="4" ht="60" customHeight="1">
      <c r="A4" s="28" t="inlineStr">
        <is>
          <t>Overview</t>
        </is>
      </c>
      <c r="B4" s="29" t="inlineStr">
        <is>
          <t>This workbook tracks monthly Drug Payment Scheme (DPS) claims for households in the Republic of Ireland. It calculates the DPS threshold, amount paid by the household, and any over-threshold amount eligible for reimbursement by the HSE.</t>
        </is>
      </c>
    </row>
    <row r="5" ht="30" customHeight="1">
      <c r="A5" s="30" t="inlineStr"/>
      <c r="B5" s="31" t="inlineStr"/>
    </row>
    <row r="6" ht="30" customHeight="1">
      <c r="A6" s="27" t="inlineStr">
        <is>
          <t>HOW TO ENTER A NEW CLAIM</t>
        </is>
      </c>
    </row>
    <row r="7" ht="17" customHeight="1">
      <c r="A7" s="30" t="inlineStr">
        <is>
          <t>Step 1 – Claim ID</t>
        </is>
      </c>
      <c r="B7" s="31" t="inlineStr">
        <is>
          <t>Enter a unique Claim ID in Column A (e.g. DPS-011).</t>
        </is>
      </c>
    </row>
    <row r="8" ht="35" customHeight="1">
      <c r="A8" s="28" t="inlineStr">
        <is>
          <t>Step 2 – Claim Month</t>
        </is>
      </c>
      <c r="B8" s="29" t="inlineStr">
        <is>
          <t>Enter the claim month in DD/MM/YYYY format (e.g. 01/11/2026) representing the first day of the claim month.</t>
        </is>
      </c>
    </row>
    <row r="9" ht="17" customHeight="1">
      <c r="A9" s="30" t="inlineStr">
        <is>
          <t>Step 3 – Household Name</t>
        </is>
      </c>
      <c r="B9" s="31" t="inlineStr">
        <is>
          <t>Enter the household surname or lead claimant's name.</t>
        </is>
      </c>
    </row>
    <row r="10" ht="26" customHeight="1">
      <c r="A10" s="28" t="inlineStr">
        <is>
          <t>Step 4 – PPS Number</t>
        </is>
      </c>
      <c r="B10" s="29" t="inlineStr">
        <is>
          <t>Enter the masked PPS number in format ***0000X. Do NOT enter full PPS numbers.</t>
        </is>
      </c>
    </row>
    <row r="11" ht="15" customHeight="1">
      <c r="A11" s="30" t="inlineStr">
        <is>
          <t>Step 5 – Address / Town</t>
        </is>
      </c>
      <c r="B11" s="31" t="inlineStr">
        <is>
          <t>Enter the household address or town name.</t>
        </is>
      </c>
    </row>
    <row r="12" ht="19" customHeight="1">
      <c r="A12" s="28" t="inlineStr">
        <is>
          <t>Step 6 – County</t>
        </is>
      </c>
      <c r="B12" s="29" t="inlineStr">
        <is>
          <t>Enter the county of residence (e.g. Dublin, Cork, Galway).</t>
        </is>
      </c>
    </row>
    <row r="13" ht="20" customHeight="1">
      <c r="A13" s="30" t="inlineStr">
        <is>
          <t>Step 7 – Family Size</t>
        </is>
      </c>
      <c r="B13" s="31" t="inlineStr">
        <is>
          <t>Enter the total number of eligible persons in the household.</t>
        </is>
      </c>
    </row>
    <row r="14" ht="35" customHeight="1">
      <c r="A14" s="28" t="inlineStr">
        <is>
          <t>Step 8 – Eligible Prescription Spend (€)</t>
        </is>
      </c>
      <c r="B14" s="29" t="inlineStr">
        <is>
          <t>Enter the total eligible prescription spend for the month (€). This is the input cell (highlighted yellow).</t>
        </is>
      </c>
    </row>
    <row r="15" ht="39" customHeight="1">
      <c r="A15" s="30" t="inlineStr">
        <is>
          <t>Step 9 – GMS Cover?</t>
        </is>
      </c>
      <c r="B15" s="31" t="inlineStr">
        <is>
          <t>Select Y or N from the dropdown. Y = household has a Medical Card / GMS cover (note: GMS claims are separate from DPS).</t>
        </is>
      </c>
    </row>
    <row r="16" ht="30" customHeight="1">
      <c r="A16" s="28" t="inlineStr"/>
      <c r="B16" s="29" t="inlineStr"/>
    </row>
    <row r="17" ht="30" customHeight="1">
      <c r="A17" s="27" t="inlineStr">
        <is>
          <t>FORMULA LOGIC</t>
        </is>
      </c>
    </row>
    <row r="18" ht="47" customHeight="1">
      <c r="A18" s="28" t="inlineStr">
        <is>
          <t>DPS Threshold (€)</t>
        </is>
      </c>
      <c r="B18" s="29" t="inlineStr">
        <is>
          <t>Calculated as MIN(€144, €120 + (Family Size – 1) × €8). The threshold increases by €8 per additional family member, capped at €144 per month.</t>
        </is>
      </c>
    </row>
    <row r="19" ht="38" customHeight="1">
      <c r="A19" s="30" t="inlineStr">
        <is>
          <t>Amount Paid by Household (€)</t>
        </is>
      </c>
      <c r="B19" s="31" t="inlineStr">
        <is>
          <t>The lesser of the Eligible Prescription Spend and the DPS Threshold. This is the amount the household actually pays.</t>
        </is>
      </c>
    </row>
    <row r="20" ht="34" customHeight="1">
      <c r="A20" s="28" t="inlineStr">
        <is>
          <t>Amount Reclaimed / Over Threshold (€)</t>
        </is>
      </c>
      <c r="B20" s="29" t="inlineStr">
        <is>
          <t>Any amount spent above the DPS Threshold is reclaimed from the HSE. Formula: MAX(0, Spend – Threshold).</t>
        </is>
      </c>
    </row>
    <row r="21" ht="31" customHeight="1">
      <c r="A21" s="30" t="inlineStr">
        <is>
          <t>Claim Status</t>
        </is>
      </c>
      <c r="B21" s="31" t="inlineStr">
        <is>
          <t>Automatically shows 'Over Threshold' (red) or 'Within Threshold' based on spend vs threshold.</t>
        </is>
      </c>
    </row>
    <row r="22" ht="30" customHeight="1">
      <c r="A22" s="28" t="inlineStr"/>
      <c r="B22" s="29" t="inlineStr"/>
    </row>
    <row r="23" ht="30" customHeight="1">
      <c r="A23" s="27" t="inlineStr">
        <is>
          <t>DPS THRESHOLD NOTE</t>
        </is>
      </c>
    </row>
    <row r="24" ht="54" customHeight="1">
      <c r="A24" s="28" t="inlineStr">
        <is>
          <t>Current DPS Limit</t>
        </is>
      </c>
      <c r="B24" s="29" t="inlineStr">
        <is>
          <t>As of 2026, the DPS monthly threshold is €144 per family/individual. This may change with HSE policy updates. Adjust the formula in Column J if the policy changes.</t>
        </is>
      </c>
    </row>
    <row r="25" ht="60" customHeight="1">
      <c r="A25" s="30" t="inlineStr">
        <is>
          <t>Who Qualifies</t>
        </is>
      </c>
      <c r="B25" s="31" t="inlineStr">
        <is>
          <t>Any person or family ordinarily resident in Ireland who is not entitled to a medical card. Eligible medicines must be prescribed by a registered prescriber and dispensed by a registered pharmacy.</t>
        </is>
      </c>
    </row>
    <row r="26" ht="30" customHeight="1">
      <c r="A26" s="28" t="inlineStr"/>
      <c r="B26" s="29" t="inlineStr"/>
    </row>
    <row r="27" ht="30" customHeight="1">
      <c r="A27" s="27" t="inlineStr">
        <is>
          <t>PPS NUMBERS &amp; GDPR</t>
        </is>
      </c>
    </row>
    <row r="28" ht="58" customHeight="1">
      <c r="A28" s="28" t="inlineStr">
        <is>
          <t>Data Protection</t>
        </is>
      </c>
      <c r="B28" s="29" t="inlineStr">
        <is>
          <t>PPS numbers are sensitive personal data under GDPR (General Data Protection Regulation) and the Data Protection Acts 1988–2018. Only record the minimum necessary personal data.</t>
        </is>
      </c>
    </row>
    <row r="29" ht="37" customHeight="1">
      <c r="A29" s="30" t="inlineStr">
        <is>
          <t>Masked Format</t>
        </is>
      </c>
      <c r="B29" s="31" t="inlineStr">
        <is>
          <t>Always store PPS numbers in masked format (e.g. ***1234A). Never store the full PPS number in this spreadsheet.</t>
        </is>
      </c>
    </row>
    <row r="30" ht="49" customHeight="1">
      <c r="A30" s="28" t="inlineStr">
        <is>
          <t>Access Control</t>
        </is>
      </c>
      <c r="B30" s="29" t="inlineStr">
        <is>
          <t>Restrict access to this workbook to authorised staff only. Use password protection at the file level (outside this spreadsheet) and store securely.</t>
        </is>
      </c>
    </row>
    <row r="31" ht="35" customHeight="1">
      <c r="A31" s="30" t="inlineStr">
        <is>
          <t>Retention</t>
        </is>
      </c>
      <c r="B31" s="31" t="inlineStr">
        <is>
          <t>Do not retain personal data beyond the period necessary. Follow your organisation's data retention policy.</t>
        </is>
      </c>
    </row>
    <row r="32" ht="30" customHeight="1">
      <c r="A32" s="28" t="inlineStr"/>
      <c r="B32" s="29" t="inlineStr"/>
    </row>
    <row r="33" ht="30" customHeight="1">
      <c r="A33" s="27" t="inlineStr">
        <is>
          <t>COLOUR GUIDE</t>
        </is>
      </c>
    </row>
    <row r="34" ht="15" customHeight="1">
      <c r="A34" s="28" t="inlineStr">
        <is>
          <t>Yellow cells</t>
        </is>
      </c>
      <c r="B34" s="29" t="inlineStr">
        <is>
          <t>Input cells – enter your data here.</t>
        </is>
      </c>
    </row>
    <row r="35" ht="17" customHeight="1">
      <c r="A35" s="30" t="inlineStr">
        <is>
          <t>Green values</t>
        </is>
      </c>
      <c r="B35" s="31" t="inlineStr">
        <is>
          <t>Positive amounts – totals and eligible spend figures.</t>
        </is>
      </c>
    </row>
    <row r="36" ht="20" customHeight="1">
      <c r="A36" s="28" t="inlineStr">
        <is>
          <t>Red / highlighted rows</t>
        </is>
      </c>
      <c r="B36" s="29" t="inlineStr">
        <is>
          <t>Alert – claim is Over Threshold; rebate may be due from HSE.</t>
        </is>
      </c>
    </row>
    <row r="37" ht="16" customHeight="1">
      <c r="A37" s="30" t="inlineStr">
        <is>
          <t>Dark header rows</t>
        </is>
      </c>
      <c r="B37" s="31" t="inlineStr">
        <is>
          <t>Column headers and section titles – do not edit.</t>
        </is>
      </c>
    </row>
    <row r="38" ht="30" customHeight="1">
      <c r="A38" s="28" t="inlineStr"/>
      <c r="B38" s="29" t="inlineStr"/>
    </row>
    <row r="39" ht="30" customHeight="1">
      <c r="A39" s="27" t="inlineStr">
        <is>
          <t>DASHBOARD</t>
        </is>
      </c>
    </row>
    <row r="40" ht="60" customHeight="1">
      <c r="A40" s="28" t="inlineStr">
        <is>
          <t>Dashboard Sheet</t>
        </is>
      </c>
      <c r="B40" s="29" t="inlineStr">
        <is>
          <t>The Dashboard sheet provides at-a-glance summary metrics and charts including: total spend, total paid, total over-threshold amounts, % of claims over threshold, and monthly trend charts. It updates automatically as data is entered in the DPS Claims sheet.</t>
        </is>
      </c>
    </row>
    <row r="41" ht="30" customHeight="1">
      <c r="A41" s="30" t="inlineStr"/>
      <c r="B41" s="31" t="inlineStr"/>
    </row>
    <row r="42" ht="30" customHeight="1">
      <c r="A42" s="27" t="inlineStr">
        <is>
          <t>CONTACT / SUPPORT</t>
        </is>
      </c>
    </row>
    <row r="43" ht="51" customHeight="1">
      <c r="A43" s="30" t="inlineStr">
        <is>
          <t>Support</t>
        </is>
      </c>
      <c r="B43" s="31" t="inlineStr">
        <is>
          <t>For queries about the DPS scheme, contact the HSE at hse.ie or call 1800 520 520. For pharmacy queries, contact the Irish Pharmacy Union (IPU) at ipu.ie.</t>
        </is>
      </c>
    </row>
  </sheetData>
  <mergeCells count="9">
    <mergeCell ref="A1:F1"/>
    <mergeCell ref="A3:F3"/>
    <mergeCell ref="A6:F6"/>
    <mergeCell ref="A17:F17"/>
    <mergeCell ref="A23:F23"/>
    <mergeCell ref="A27:F27"/>
    <mergeCell ref="A33:F33"/>
    <mergeCell ref="A39:F39"/>
    <mergeCell ref="A42:F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2026-06-19T01:56:50Z</dcterms:created>
  <dcterms:modified xmlns:dcterms="http://purl.org/dc/terms/" xmlns:xsi="http://www.w3.org/2001/XMLSchema-instance" xsi:type="dcterms:W3CDTF">2026-06-19T01:56:50Z</dcterms:modified>
</cp:coreProperties>
</file>