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meachtai Tiomsaithe Airgid" sheetId="1" state="visible" r:id="rId1"/>
    <sheet xmlns:r="http://schemas.openxmlformats.org/officeDocument/2006/relationships" name="Urraitheoiri agus Deontoiri" sheetId="2" state="visible" r:id="rId2"/>
    <sheet xmlns:r="http://schemas.openxmlformats.org/officeDocument/2006/relationships" name="Painéal Rialaithe" sheetId="3" state="visible" r:id="rId3"/>
    <sheet xmlns:r="http://schemas.openxmlformats.org/officeDocument/2006/relationships" name="Treoracha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€&quot;#,##0.00"/>
    <numFmt numFmtId="165" formatCode="0.0%"/>
  </numFmts>
  <fonts count="6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name val="Calibri"/>
      <b val="1"/>
      <color rgb="0022C55E"/>
      <sz val="10"/>
    </font>
  </fonts>
  <fills count="7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FFBEB"/>
      </patternFill>
    </fill>
    <fill>
      <patternFill patternType="solid">
        <fgColor rgb="00F0FDFA"/>
      </patternFill>
    </fill>
    <fill>
      <patternFill patternType="solid">
        <fgColor rgb="00FFFFFF"/>
      </patternFill>
    </fill>
    <fill>
      <patternFill patternType="solid">
        <f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3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3" fillId="4" borderId="1" pivotButton="0" quotePrefix="0" xfId="0"/>
    <xf numFmtId="0" fontId="3" fillId="4" borderId="1" applyAlignment="1" pivotButton="0" quotePrefix="0" xfId="0">
      <alignment horizontal="center" vertical="center" wrapText="1"/>
    </xf>
    <xf numFmtId="164" fontId="3" fillId="4" borderId="1" pivotButton="0" quotePrefix="0" xfId="0"/>
    <xf numFmtId="164" fontId="0" fillId="4" borderId="1" pivotButton="0" quotePrefix="0" xfId="0"/>
    <xf numFmtId="165" fontId="0" fillId="4" borderId="1" pivotButton="0" quotePrefix="0" xfId="0"/>
    <xf numFmtId="0" fontId="0" fillId="4" borderId="1" applyAlignment="1" pivotButton="0" quotePrefix="0" xfId="0">
      <alignment horizontal="center" vertical="center" wrapText="1"/>
    </xf>
    <xf numFmtId="0" fontId="3" fillId="5" borderId="1" pivotButton="0" quotePrefix="0" xfId="0"/>
    <xf numFmtId="0" fontId="3" fillId="5" borderId="1" applyAlignment="1" pivotButton="0" quotePrefix="0" xfId="0">
      <alignment horizontal="center" vertical="center" wrapText="1"/>
    </xf>
    <xf numFmtId="164" fontId="3" fillId="5" borderId="1" pivotButton="0" quotePrefix="0" xfId="0"/>
    <xf numFmtId="164" fontId="0" fillId="5" borderId="1" pivotButton="0" quotePrefix="0" xfId="0"/>
    <xf numFmtId="165" fontId="0" fillId="5" borderId="1" pivotButton="0" quotePrefix="0" xfId="0"/>
    <xf numFmtId="0" fontId="0" fillId="5" borderId="1" applyAlignment="1" pivotButton="0" quotePrefix="0" xfId="0">
      <alignment horizontal="center" vertical="center" wrapText="1"/>
    </xf>
    <xf numFmtId="0" fontId="4" fillId="0" borderId="1" pivotButton="0" quotePrefix="0" xfId="0"/>
    <xf numFmtId="0" fontId="0" fillId="0" borderId="1" pivotButton="0" quotePrefix="0" xfId="0"/>
    <xf numFmtId="164" fontId="4" fillId="0" borderId="1" pivotButton="0" quotePrefix="0" xfId="0"/>
    <xf numFmtId="165" fontId="4" fillId="0" borderId="1" pivotButton="0" quotePrefix="0" xfId="0"/>
    <xf numFmtId="0" fontId="4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164" fontId="4" fillId="0" borderId="0" pivotButton="0" quotePrefix="0" xfId="0"/>
    <xf numFmtId="0" fontId="2" fillId="6" borderId="0" applyAlignment="1" pivotButton="0" quotePrefix="0" xfId="0">
      <alignment horizontal="center" vertical="center" wrapText="1"/>
    </xf>
    <xf numFmtId="0" fontId="4" fillId="4" borderId="1" pivotButton="0" quotePrefix="0" xfId="0"/>
    <xf numFmtId="164" fontId="5" fillId="0" borderId="1" applyAlignment="1" pivotButton="0" quotePrefix="0" xfId="0">
      <alignment horizontal="center" vertical="center" wrapText="1"/>
    </xf>
    <xf numFmtId="0" fontId="4" fillId="5" borderId="1" pivotButton="0" quotePrefix="0" xfId="0"/>
    <xf numFmtId="165" fontId="5" fillId="0" borderId="1" applyAlignment="1" pivotButton="0" quotePrefix="0" xfId="0">
      <alignment horizontal="center" vertical="center" wrapText="1"/>
    </xf>
    <xf numFmtId="164" fontId="0" fillId="4" borderId="1" applyAlignment="1" pivotButton="0" quotePrefix="0" xfId="0">
      <alignment horizontal="center" vertical="center" wrapText="1"/>
    </xf>
    <xf numFmtId="164" fontId="0" fillId="5" borderId="1" applyAlignment="1" pivotButton="0" quotePrefix="0" xfId="0">
      <alignment horizontal="center" vertical="center" wrapText="1"/>
    </xf>
    <xf numFmtId="0" fontId="2" fillId="6" borderId="0" pivotButton="0" quotePrefix="0" xfId="0"/>
    <xf numFmtId="0" fontId="3" fillId="0" borderId="0" applyAlignment="1" pivotButton="0" quotePrefix="0" xfId="0">
      <alignment horizontal="left" vertical="center" wrapText="1"/>
    </xf>
    <xf numFmtId="0" fontId="4" fillId="4" borderId="0" pivotButton="0" quotePrefix="0" xfId="0"/>
  </cellXfs>
  <cellStyles count="1">
    <cellStyle name="Normal" xfId="0" builtinId="0" hidden="0"/>
  </cellStyles>
  <dxfs count="4">
    <dxf>
      <font>
        <b val="1"/>
        <color rgb="00166534"/>
      </font>
      <fill>
        <patternFill patternType="solid">
          <fgColor rgb="00DCFCE7"/>
        </patternFill>
      </fill>
    </dxf>
    <dxf>
      <font>
        <b val="1"/>
        <color rgb="0092400E"/>
      </font>
      <fill>
        <patternFill patternType="solid">
          <fgColor rgb="00FEF3C7"/>
        </patternFill>
      </fill>
    </dxf>
    <dxf>
      <font>
        <b val="1"/>
        <color rgb="001E40AF"/>
      </font>
      <fill>
        <patternFill patternType="solid">
          <fgColor rgb="00DBEAFE"/>
        </patternFill>
      </fill>
    </dxf>
    <dxf>
      <font>
        <b val="1"/>
        <color rgb="00991B1B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Sprioc vs Bailithe de réir Imeachta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'Imeachtai Tiomsaithe Airgid'!E3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'Imeachtai Tiomsaithe Airgid'!$A$4:$A$12</f>
            </numRef>
          </cat>
          <val>
            <numRef>
              <f>'Imeachtai Tiomsaithe Airgid'!$E$4:$E$12</f>
            </numRef>
          </val>
        </ser>
        <ser>
          <idx val="1"/>
          <order val="1"/>
          <tx>
            <strRef>
              <f>'Imeachtai Tiomsaithe Airgid'!F3</f>
            </strRef>
          </tx>
          <spPr>
            <a:solidFill xmlns:a="http://schemas.openxmlformats.org/drawingml/2006/main">
              <a:srgbClr val="22C55E"/>
            </a:solidFill>
            <a:ln xmlns:a="http://schemas.openxmlformats.org/drawingml/2006/main">
              <a:prstDash val="solid"/>
            </a:ln>
          </spPr>
          <cat>
            <numRef>
              <f>'Imeachtai Tiomsaithe Airgid'!$A$4:$A$12</f>
            </numRef>
          </cat>
          <val>
            <numRef>
              <f>'Imeachtai Tiomsaithe Airgid'!$F$4:$F$12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Imeacht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€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Airgead Bailithe de réir Catagóire</a:t>
            </a:r>
          </a:p>
        </rich>
      </tx>
    </title>
    <plotArea>
      <pieChart>
        <varyColors val="1"/>
        <ser>
          <idx val="0"/>
          <order val="0"/>
          <tx>
            <strRef>
              <f>'Painéal Rialaithe'!B15</f>
            </strRef>
          </tx>
          <spPr>
            <a:ln xmlns:a="http://schemas.openxmlformats.org/drawingml/2006/main">
              <a:prstDash val="solid"/>
            </a:ln>
          </spPr>
          <cat>
            <numRef>
              <f>'Painéal Rialaithe'!$A$16:$A$21</f>
            </numRef>
          </cat>
          <val>
            <numRef>
              <f>'Painéal Rialaithe'!$B$16:$B$21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4</col>
      <colOff>0</colOff>
      <row>3</row>
      <rowOff>0</rowOff>
    </from>
    <ext cx="720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4</col>
      <colOff>0</colOff>
      <row>21</row>
      <rowOff>0</rowOff>
    </from>
    <ext cx="432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0" customWidth="1" min="1" max="1"/>
    <col width="12" customWidth="1" min="2" max="2"/>
    <col width="16" customWidth="1" min="3" max="3"/>
    <col width="18" customWidth="1" min="4" max="4"/>
    <col width="12" customWidth="1" min="5" max="5"/>
    <col width="12" customWidth="1" min="6" max="6"/>
    <col width="12" customWidth="1" min="7" max="7"/>
    <col width="14" customWidth="1" min="8" max="8"/>
    <col width="14" customWidth="1" min="9" max="9"/>
    <col width="18" customWidth="1" min="10" max="10"/>
  </cols>
  <sheetData>
    <row r="1" ht="28" customHeight="1">
      <c r="A1" s="1" t="inlineStr">
        <is>
          <t>Cumann Camógaíochta Naomh Fionnbarra - Fundraising Tracker 2026</t>
        </is>
      </c>
    </row>
    <row r="2"/>
    <row r="3" ht="34" customHeight="1">
      <c r="A3" s="2" t="inlineStr">
        <is>
          <t>Ainm an Imeachta (Event Name)</t>
        </is>
      </c>
      <c r="B3" s="2" t="inlineStr">
        <is>
          <t>Dáta (Date)</t>
        </is>
      </c>
      <c r="C3" s="2" t="inlineStr">
        <is>
          <t>Catagóir (Category)</t>
        </is>
      </c>
      <c r="D3" s="2" t="inlineStr">
        <is>
          <t>Eagraí (Organiser)</t>
        </is>
      </c>
      <c r="E3" s="2" t="inlineStr">
        <is>
          <t>Sprioc € (Target)</t>
        </is>
      </c>
      <c r="F3" s="2" t="inlineStr">
        <is>
          <t>Bailithe € (Raised)</t>
        </is>
      </c>
      <c r="G3" s="2" t="inlineStr">
        <is>
          <t>Costais € (Expenses)</t>
        </is>
      </c>
      <c r="H3" s="2" t="inlineStr">
        <is>
          <t>Brabús Glan € (Net Profit)</t>
        </is>
      </c>
      <c r="I3" s="2" t="inlineStr">
        <is>
          <t>% den Sprioc (% of Target)</t>
        </is>
      </c>
      <c r="J3" s="2" t="inlineStr">
        <is>
          <t>Stádas (Status)</t>
        </is>
      </c>
    </row>
    <row r="4">
      <c r="A4" s="3" t="inlineStr">
        <is>
          <t>Oíche Tráth na gCeist (Table Quiz)</t>
        </is>
      </c>
      <c r="B4" s="4" t="inlineStr">
        <is>
          <t>15/02/2026</t>
        </is>
      </c>
      <c r="C4" s="4" t="inlineStr">
        <is>
          <t>Quiz</t>
        </is>
      </c>
      <c r="D4" s="4" t="inlineStr">
        <is>
          <t>Aoife Ryan</t>
        </is>
      </c>
      <c r="E4" s="5" t="n">
        <v>1500</v>
      </c>
      <c r="F4" s="5" t="n">
        <v>1680</v>
      </c>
      <c r="G4" s="5" t="n">
        <v>220</v>
      </c>
      <c r="H4" s="6">
        <f>F4-G4</f>
        <v/>
      </c>
      <c r="I4" s="7">
        <f>IFERROR(F4/E4,0)</f>
        <v/>
      </c>
      <c r="J4" s="8">
        <f>IF(F4=0,"Beartaithe",IF(F4&gt;=E4,"Sprioc Bainte Amach","Ar Siúl"))</f>
        <v/>
      </c>
    </row>
    <row r="5">
      <c r="A5" s="9" t="inlineStr">
        <is>
          <t>Bailiúchán ag Doras an Séipéil</t>
        </is>
      </c>
      <c r="B5" s="10" t="inlineStr">
        <is>
          <t>01/03/2026</t>
        </is>
      </c>
      <c r="C5" s="10" t="inlineStr">
        <is>
          <t>Collection</t>
        </is>
      </c>
      <c r="D5" s="10" t="inlineStr">
        <is>
          <t>Seán Walsh</t>
        </is>
      </c>
      <c r="E5" s="11" t="n">
        <v>800</v>
      </c>
      <c r="F5" s="11" t="n">
        <v>950</v>
      </c>
      <c r="G5" s="11" t="n">
        <v>50</v>
      </c>
      <c r="H5" s="12">
        <f>F5-G5</f>
        <v/>
      </c>
      <c r="I5" s="13">
        <f>IFERROR(F5/E5,0)</f>
        <v/>
      </c>
      <c r="J5" s="14">
        <f>IF(F5=0,"Beartaithe",IF(F5&gt;=E5,"Sprioc Bainte Amach","Ar Siúl"))</f>
        <v/>
      </c>
    </row>
    <row r="6">
      <c r="A6" s="3" t="inlineStr">
        <is>
          <t>Siúlóid Urraithe (Sponsored Walk)</t>
        </is>
      </c>
      <c r="B6" s="4" t="inlineStr">
        <is>
          <t>22/03/2026</t>
        </is>
      </c>
      <c r="C6" s="4" t="inlineStr">
        <is>
          <t>Sponsored Event</t>
        </is>
      </c>
      <c r="D6" s="4" t="inlineStr">
        <is>
          <t>Niamh Kelly</t>
        </is>
      </c>
      <c r="E6" s="5" t="n">
        <v>2000</v>
      </c>
      <c r="F6" s="5" t="n">
        <v>1850</v>
      </c>
      <c r="G6" s="5" t="n">
        <v>150</v>
      </c>
      <c r="H6" s="6">
        <f>F6-G6</f>
        <v/>
      </c>
      <c r="I6" s="7">
        <f>IFERROR(F6/E6,0)</f>
        <v/>
      </c>
      <c r="J6" s="8">
        <f>IF(F6=0,"Beartaithe",IF(F6&gt;=E6,"Sprioc Bainte Amach","Ar Siúl"))</f>
        <v/>
      </c>
    </row>
    <row r="7">
      <c r="A7" s="9" t="inlineStr">
        <is>
          <t>Oíche Rásaíochta (Race Night)</t>
        </is>
      </c>
      <c r="B7" s="10" t="inlineStr">
        <is>
          <t>12/04/2026</t>
        </is>
      </c>
      <c r="C7" s="10" t="inlineStr">
        <is>
          <t>Social</t>
        </is>
      </c>
      <c r="D7" s="10" t="inlineStr">
        <is>
          <t>Cian Murphy</t>
        </is>
      </c>
      <c r="E7" s="11" t="n">
        <v>1200</v>
      </c>
      <c r="F7" s="11" t="n">
        <v>1400</v>
      </c>
      <c r="G7" s="11" t="n">
        <v>300</v>
      </c>
      <c r="H7" s="12">
        <f>F7-G7</f>
        <v/>
      </c>
      <c r="I7" s="13">
        <f>IFERROR(F7/E7,0)</f>
        <v/>
      </c>
      <c r="J7" s="14">
        <f>IF(F7=0,"Beartaithe",IF(F7&gt;=E7,"Sprioc Bainte Amach","Ar Siúl"))</f>
        <v/>
      </c>
    </row>
    <row r="8">
      <c r="A8" s="3" t="inlineStr">
        <is>
          <t>Pacáil Málaí i SuperValu</t>
        </is>
      </c>
      <c r="B8" s="4" t="inlineStr">
        <is>
          <t>03/05/2026</t>
        </is>
      </c>
      <c r="C8" s="4" t="inlineStr">
        <is>
          <t>Collection</t>
        </is>
      </c>
      <c r="D8" s="4" t="inlineStr">
        <is>
          <t>Saoirse Doyle</t>
        </is>
      </c>
      <c r="E8" s="5" t="n">
        <v>600</v>
      </c>
      <c r="F8" s="5" t="n">
        <v>720</v>
      </c>
      <c r="G8" s="5" t="n">
        <v>20</v>
      </c>
      <c r="H8" s="6">
        <f>F8-G8</f>
        <v/>
      </c>
      <c r="I8" s="7">
        <f>IFERROR(F8/E8,0)</f>
        <v/>
      </c>
      <c r="J8" s="8">
        <f>IF(F8=0,"Beartaithe",IF(F8&gt;=E8,"Sprioc Bainte Amach","Ar Siúl"))</f>
        <v/>
      </c>
    </row>
    <row r="9">
      <c r="A9" s="9" t="inlineStr">
        <is>
          <t>Crannchur an Chlub (Club Lotto)</t>
        </is>
      </c>
      <c r="B9" s="10" t="inlineStr">
        <is>
          <t>31/05/2026</t>
        </is>
      </c>
      <c r="C9" s="10" t="inlineStr">
        <is>
          <t>Lotto</t>
        </is>
      </c>
      <c r="D9" s="10" t="inlineStr">
        <is>
          <t>Conor Hayes</t>
        </is>
      </c>
      <c r="E9" s="11" t="n">
        <v>5000</v>
      </c>
      <c r="F9" s="11" t="n">
        <v>4600</v>
      </c>
      <c r="G9" s="11" t="n">
        <v>400</v>
      </c>
      <c r="H9" s="12">
        <f>F9-G9</f>
        <v/>
      </c>
      <c r="I9" s="13">
        <f>IFERROR(F9/E9,0)</f>
        <v/>
      </c>
      <c r="J9" s="14">
        <f>IF(F9=0,"Beartaithe",IF(F9&gt;=E9,"Sprioc Bainte Amach","Ar Siúl"))</f>
        <v/>
      </c>
    </row>
    <row r="10">
      <c r="A10" s="3" t="inlineStr">
        <is>
          <t>Comórtas Gailf (Golf Classic)</t>
        </is>
      </c>
      <c r="B10" s="4" t="inlineStr">
        <is>
          <t>14/06/2026</t>
        </is>
      </c>
      <c r="C10" s="4" t="inlineStr">
        <is>
          <t>Sports</t>
        </is>
      </c>
      <c r="D10" s="4" t="inlineStr">
        <is>
          <t>Éabha Nolan</t>
        </is>
      </c>
      <c r="E10" s="5" t="n">
        <v>3000</v>
      </c>
      <c r="F10" s="5" t="n">
        <v>3350</v>
      </c>
      <c r="G10" s="5" t="n">
        <v>500</v>
      </c>
      <c r="H10" s="6">
        <f>F10-G10</f>
        <v/>
      </c>
      <c r="I10" s="7">
        <f>IFERROR(F10/E10,0)</f>
        <v/>
      </c>
      <c r="J10" s="8">
        <f>IF(F10=0,"Beartaithe",IF(F10&gt;=E10,"Sprioc Bainte Amach","Ar Siúl"))</f>
        <v/>
      </c>
    </row>
    <row r="11">
      <c r="A11" s="9" t="inlineStr">
        <is>
          <t>Pacáil Málaí #2</t>
        </is>
      </c>
      <c r="B11" s="10" t="inlineStr">
        <is>
          <t>05/07/2026</t>
        </is>
      </c>
      <c r="C11" s="10" t="inlineStr">
        <is>
          <t>Collection</t>
        </is>
      </c>
      <c r="D11" s="10" t="inlineStr">
        <is>
          <t>Darragh Fitzgerald</t>
        </is>
      </c>
      <c r="E11" s="11" t="n">
        <v>600</v>
      </c>
      <c r="F11" s="11" t="n">
        <v>580</v>
      </c>
      <c r="G11" s="11" t="n">
        <v>15</v>
      </c>
      <c r="H11" s="12">
        <f>F11-G11</f>
        <v/>
      </c>
      <c r="I11" s="13">
        <f>IFERROR(F11/E11,0)</f>
        <v/>
      </c>
      <c r="J11" s="14">
        <f>IF(F11=0,"Beartaithe",IF(F11&gt;=E11,"Sprioc Bainte Amach","Ar Siúl"))</f>
        <v/>
      </c>
    </row>
    <row r="12">
      <c r="A12" s="3" t="inlineStr">
        <is>
          <t>Oíche Bhingo Speisialta</t>
        </is>
      </c>
      <c r="B12" s="4" t="inlineStr">
        <is>
          <t>20/08/2026</t>
        </is>
      </c>
      <c r="C12" s="4" t="inlineStr">
        <is>
          <t>Social</t>
        </is>
      </c>
      <c r="D12" s="4" t="inlineStr">
        <is>
          <t>Róisín Brennan</t>
        </is>
      </c>
      <c r="E12" s="5" t="n">
        <v>1000</v>
      </c>
      <c r="F12" s="5" t="n">
        <v>0</v>
      </c>
      <c r="G12" s="5" t="n">
        <v>0</v>
      </c>
      <c r="H12" s="6">
        <f>F12-G12</f>
        <v/>
      </c>
      <c r="I12" s="7">
        <f>IFERROR(F12/E12,0)</f>
        <v/>
      </c>
      <c r="J12" s="8">
        <f>IF(F12=0,"Beartaithe",IF(F12&gt;=E12,"Sprioc Bainte Amach","Ar Siúl"))</f>
        <v/>
      </c>
    </row>
    <row r="13"/>
    <row r="14">
      <c r="A14" s="15" t="inlineStr">
        <is>
          <t>IOMLÁN (TOTAL)</t>
        </is>
      </c>
      <c r="B14" s="16" t="n"/>
      <c r="C14" s="16" t="n"/>
      <c r="D14" s="16" t="n"/>
      <c r="E14" s="17">
        <f>SUM(E4:E12)</f>
        <v/>
      </c>
      <c r="F14" s="17">
        <f>SUM(F4:F12)</f>
        <v/>
      </c>
      <c r="G14" s="17">
        <f>SUM(G4:G12)</f>
        <v/>
      </c>
      <c r="H14" s="17">
        <f>SUM(H4:H12)</f>
        <v/>
      </c>
      <c r="I14" s="18">
        <f>IFERROR(F14/E14,0)</f>
        <v/>
      </c>
      <c r="J14" s="16" t="n"/>
    </row>
  </sheetData>
  <mergeCells count="1">
    <mergeCell ref="A1:J1"/>
  </mergeCells>
  <conditionalFormatting sqref="J4:J12">
    <cfRule type="expression" priority="1" dxfId="0" stopIfTrue="1">
      <formula>J4="Sprioc Bainte Amach"</formula>
    </cfRule>
    <cfRule type="expression" priority="2" dxfId="1" stopIfTrue="1">
      <formula>J4="Beartaithe"</formula>
    </cfRule>
    <cfRule type="expression" priority="3" dxfId="2" stopIfTrue="1">
      <formula>J4="Ar Siúl"</formula>
    </cfRule>
  </conditionalFormatting>
  <dataValidations count="1">
    <dataValidation sqref="C4:C32" showErrorMessage="1" showDropDown="0" showInputMessage="1" allowBlank="1" type="list">
      <formula1>"Quiz,Collection,Sponsored Event,Social,Lotto,Sports,Draw"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0" customWidth="1" min="1" max="1"/>
    <col width="16" customWidth="1" min="2" max="2"/>
    <col width="18" customWidth="1" min="3" max="3"/>
    <col width="15" customWidth="1" min="4" max="4"/>
    <col width="15" customWidth="1" min="5" max="5"/>
    <col width="16" customWidth="1" min="6" max="6"/>
    <col width="20" customWidth="1" min="7" max="7"/>
    <col width="16" customWidth="1" min="8" max="8"/>
  </cols>
  <sheetData>
    <row r="1" ht="28" customHeight="1">
      <c r="A1" s="1" t="inlineStr">
        <is>
          <t>Urraitheoirí agus Deontóirí - Sponsors &amp; Donors Register</t>
        </is>
      </c>
    </row>
    <row r="2"/>
    <row r="3" ht="34" customHeight="1">
      <c r="A3" s="2" t="inlineStr">
        <is>
          <t>Ainm an Deontóra (Donor Name)</t>
        </is>
      </c>
      <c r="B3" s="2" t="inlineStr">
        <is>
          <t>Cineál (Type)</t>
        </is>
      </c>
      <c r="C3" s="2" t="inlineStr">
        <is>
          <t>Uimhir Theagmhála (Contact)</t>
        </is>
      </c>
      <c r="D3" s="2" t="inlineStr">
        <is>
          <t>Méid Gealita € (Pledged)</t>
        </is>
      </c>
      <c r="E3" s="2" t="inlineStr">
        <is>
          <t>Méid Faighte € (Received)</t>
        </is>
      </c>
      <c r="F3" s="2" t="inlineStr">
        <is>
          <t>Fágtha le Fáil € (Outstanding)</t>
        </is>
      </c>
      <c r="G3" s="2" t="inlineStr">
        <is>
          <t>Stádas Íocaíochta (Payment Status)</t>
        </is>
      </c>
      <c r="H3" s="2" t="inlineStr">
        <is>
          <t>Dáta Faighte (Date Received)</t>
        </is>
      </c>
    </row>
    <row r="4">
      <c r="A4" s="3" t="inlineStr">
        <is>
          <t>Ryan's SuperValu Cill Chainnigh</t>
        </is>
      </c>
      <c r="B4" s="4" t="inlineStr">
        <is>
          <t>Local Business</t>
        </is>
      </c>
      <c r="C4" s="4" t="inlineStr">
        <is>
          <t>056 776 1122</t>
        </is>
      </c>
      <c r="D4" s="5" t="n">
        <v>500</v>
      </c>
      <c r="E4" s="5" t="n">
        <v>500</v>
      </c>
      <c r="F4" s="6">
        <f>D4-E4</f>
        <v/>
      </c>
      <c r="G4" s="8">
        <f>IF(F4&lt;=0,"Íoctha go hIomlán",IF(E4&gt;0,"Páirt-Íoctha","Gan Íoc"))</f>
        <v/>
      </c>
      <c r="H4" s="4" t="inlineStr">
        <is>
          <t>01/02/2026</t>
        </is>
      </c>
    </row>
    <row r="5">
      <c r="A5" s="9" t="inlineStr">
        <is>
          <t>Maura &amp; Pádraig Ó Néill</t>
        </is>
      </c>
      <c r="B5" s="10" t="inlineStr">
        <is>
          <t>Individual</t>
        </is>
      </c>
      <c r="C5" s="10" t="inlineStr">
        <is>
          <t>087 234 5566</t>
        </is>
      </c>
      <c r="D5" s="11" t="n">
        <v>100</v>
      </c>
      <c r="E5" s="11" t="n">
        <v>100</v>
      </c>
      <c r="F5" s="12">
        <f>D5-E5</f>
        <v/>
      </c>
      <c r="G5" s="14">
        <f>IF(F5&lt;=0,"Íoctha go hIomlán",IF(E5&gt;0,"Páirt-Íoctha","Gan Íoc"))</f>
        <v/>
      </c>
      <c r="H5" s="10" t="inlineStr">
        <is>
          <t>05/02/2026</t>
        </is>
      </c>
    </row>
    <row r="6">
      <c r="A6" s="3" t="inlineStr">
        <is>
          <t>Kilkenny Credit Union</t>
        </is>
      </c>
      <c r="B6" s="4" t="inlineStr">
        <is>
          <t>Corporate</t>
        </is>
      </c>
      <c r="C6" s="4" t="inlineStr">
        <is>
          <t>056 778 9900</t>
        </is>
      </c>
      <c r="D6" s="5" t="n">
        <v>750</v>
      </c>
      <c r="E6" s="5" t="n">
        <v>400</v>
      </c>
      <c r="F6" s="6">
        <f>D6-E6</f>
        <v/>
      </c>
      <c r="G6" s="8">
        <f>IF(F6&lt;=0,"Íoctha go hIomlán",IF(E6&gt;0,"Páirt-Íoctha","Gan Íoc"))</f>
        <v/>
      </c>
      <c r="H6" s="4" t="inlineStr">
        <is>
          <t>15/03/2026</t>
        </is>
      </c>
    </row>
    <row r="7">
      <c r="A7" s="9" t="inlineStr">
        <is>
          <t>Walsh Bros. Builders Ltd</t>
        </is>
      </c>
      <c r="B7" s="10" t="inlineStr">
        <is>
          <t>Local Business</t>
        </is>
      </c>
      <c r="C7" s="10" t="inlineStr">
        <is>
          <t>086 345 6789</t>
        </is>
      </c>
      <c r="D7" s="11" t="n">
        <v>1000</v>
      </c>
      <c r="E7" s="11" t="n">
        <v>1000</v>
      </c>
      <c r="F7" s="12">
        <f>D7-E7</f>
        <v/>
      </c>
      <c r="G7" s="14">
        <f>IF(F7&lt;=0,"Íoctha go hIomlán",IF(E7&gt;0,"Páirt-Íoctha","Gan Íoc"))</f>
        <v/>
      </c>
      <c r="H7" s="10" t="inlineStr">
        <is>
          <t>20/03/2026</t>
        </is>
      </c>
    </row>
    <row r="8">
      <c r="A8" s="3" t="inlineStr">
        <is>
          <t>Bríd Ní Chatháin</t>
        </is>
      </c>
      <c r="B8" s="4" t="inlineStr">
        <is>
          <t>Individual</t>
        </is>
      </c>
      <c r="C8" s="4" t="inlineStr">
        <is>
          <t>085 456 7890</t>
        </is>
      </c>
      <c r="D8" s="5" t="n">
        <v>50</v>
      </c>
      <c r="E8" s="5" t="n">
        <v>50</v>
      </c>
      <c r="F8" s="6">
        <f>D8-E8</f>
        <v/>
      </c>
      <c r="G8" s="8">
        <f>IF(F8&lt;=0,"Íoctha go hIomlán",IF(E8&gt;0,"Páirt-Íoctha","Gan Íoc"))</f>
        <v/>
      </c>
      <c r="H8" s="4" t="inlineStr">
        <is>
          <t>02/04/2026</t>
        </is>
      </c>
    </row>
    <row r="9">
      <c r="A9" s="9" t="inlineStr">
        <is>
          <t>Glanbia Community Fund</t>
        </is>
      </c>
      <c r="B9" s="10" t="inlineStr">
        <is>
          <t>Corporate</t>
        </is>
      </c>
      <c r="C9" s="10" t="inlineStr">
        <is>
          <t>056 779 2233</t>
        </is>
      </c>
      <c r="D9" s="11" t="n">
        <v>1200</v>
      </c>
      <c r="E9" s="11" t="n">
        <v>600</v>
      </c>
      <c r="F9" s="12">
        <f>D9-E9</f>
        <v/>
      </c>
      <c r="G9" s="14">
        <f>IF(F9&lt;=0,"Íoctha go hIomlán",IF(E9&gt;0,"Páirt-Íoctha","Gan Íoc"))</f>
        <v/>
      </c>
      <c r="H9" s="10" t="inlineStr">
        <is>
          <t>18/04/2026</t>
        </is>
      </c>
    </row>
    <row r="10">
      <c r="A10" s="3" t="inlineStr">
        <is>
          <t>Tierney's Centra Bennettsbridge</t>
        </is>
      </c>
      <c r="B10" s="4" t="inlineStr">
        <is>
          <t>Local Business</t>
        </is>
      </c>
      <c r="C10" s="4" t="inlineStr">
        <is>
          <t>056 771 4455</t>
        </is>
      </c>
      <c r="D10" s="5" t="n">
        <v>400</v>
      </c>
      <c r="E10" s="5" t="n">
        <v>400</v>
      </c>
      <c r="F10" s="6">
        <f>D10-E10</f>
        <v/>
      </c>
      <c r="G10" s="8">
        <f>IF(F10&lt;=0,"Íoctha go hIomlán",IF(E10&gt;0,"Páirt-Íoctha","Gan Íoc"))</f>
        <v/>
      </c>
      <c r="H10" s="4" t="inlineStr">
        <is>
          <t>30/04/2026</t>
        </is>
      </c>
    </row>
    <row r="11">
      <c r="A11" s="9" t="inlineStr">
        <is>
          <t>Ó Meachair Family</t>
        </is>
      </c>
      <c r="B11" s="10" t="inlineStr">
        <is>
          <t>Individual</t>
        </is>
      </c>
      <c r="C11" s="10" t="inlineStr">
        <is>
          <t>089 567 8901</t>
        </is>
      </c>
      <c r="D11" s="11" t="n">
        <v>150</v>
      </c>
      <c r="E11" s="11" t="n">
        <v>0</v>
      </c>
      <c r="F11" s="12">
        <f>D11-E11</f>
        <v/>
      </c>
      <c r="G11" s="14">
        <f>IF(F11&lt;=0,"Íoctha go hIomlán",IF(E11&gt;0,"Páirt-Íoctha","Gan Íoc"))</f>
        <v/>
      </c>
      <c r="H11" s="10" t="inlineStr"/>
    </row>
    <row r="12">
      <c r="A12" s="3" t="inlineStr">
        <is>
          <t>Kilkenny Motor Works</t>
        </is>
      </c>
      <c r="B12" s="4" t="inlineStr">
        <is>
          <t>Local Business</t>
        </is>
      </c>
      <c r="C12" s="4" t="inlineStr">
        <is>
          <t>056 772 3344</t>
        </is>
      </c>
      <c r="D12" s="5" t="n">
        <v>600</v>
      </c>
      <c r="E12" s="5" t="n">
        <v>300</v>
      </c>
      <c r="F12" s="6">
        <f>D12-E12</f>
        <v/>
      </c>
      <c r="G12" s="8">
        <f>IF(F12&lt;=0,"Íoctha go hIomlán",IF(E12&gt;0,"Páirt-Íoctha","Gan Íoc"))</f>
        <v/>
      </c>
      <c r="H12" s="4" t="inlineStr">
        <is>
          <t>10/06/2026</t>
        </is>
      </c>
    </row>
    <row r="13"/>
    <row r="14">
      <c r="A14" s="15" t="inlineStr">
        <is>
          <t>IOMLÁN (TOTAL)</t>
        </is>
      </c>
      <c r="B14" s="16" t="n"/>
      <c r="C14" s="16" t="n"/>
      <c r="D14" s="17">
        <f>SUM(D4:D12)</f>
        <v/>
      </c>
      <c r="E14" s="17">
        <f>SUM(E4:E12)</f>
        <v/>
      </c>
      <c r="F14" s="17">
        <f>SUM(F4:F12)</f>
        <v/>
      </c>
      <c r="G14" s="16" t="n"/>
      <c r="H14" s="16" t="n"/>
    </row>
    <row r="15"/>
    <row r="16"/>
    <row r="17"/>
    <row r="18"/>
    <row r="19"/>
    <row r="20"/>
    <row r="21"/>
    <row r="22"/>
    <row r="23"/>
    <row r="24"/>
    <row r="25">
      <c r="A25" s="19" t="inlineStr">
        <is>
          <t>Uirlis Chuardaigh (Lookup Tool)</t>
        </is>
      </c>
    </row>
    <row r="26">
      <c r="A26" s="20" t="inlineStr">
        <is>
          <t>Ainm an Deontóra:</t>
        </is>
      </c>
      <c r="B26" s="21" t="inlineStr">
        <is>
          <t>Walsh Bros. Builders Ltd</t>
        </is>
      </c>
    </row>
    <row r="27">
      <c r="A27" s="20" t="inlineStr">
        <is>
          <t>Fágtha le Fáil €:</t>
        </is>
      </c>
      <c r="B27" s="22">
        <f>IFERROR(VLOOKUP(B26,A4:F12,6,0),"Níor aimsíodh")</f>
        <v/>
      </c>
    </row>
  </sheetData>
  <mergeCells count="1">
    <mergeCell ref="A1:H1"/>
  </mergeCells>
  <conditionalFormatting sqref="G4:G12">
    <cfRule type="expression" priority="1" dxfId="0" stopIfTrue="1">
      <formula>G4="Íoctha go hIomlán"</formula>
    </cfRule>
    <cfRule type="expression" priority="2" dxfId="3" stopIfTrue="1">
      <formula>G4="Gan Íoc"</formula>
    </cfRule>
    <cfRule type="expression" priority="3" dxfId="1" stopIfTrue="1">
      <formula>G4="Páirt-Íoctha"</formula>
    </cfRule>
  </conditionalFormatting>
  <dataValidations count="1">
    <dataValidation sqref="B4:B32" showErrorMessage="1" showDropDown="0" showInputMessage="1" allowBlank="1" type="list">
      <formula1>"Local Business,Individual,Corporate"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4" customWidth="1" min="1" max="1"/>
    <col width="16" customWidth="1" min="2" max="2"/>
    <col width="16" customWidth="1" min="3" max="3"/>
    <col width="4" customWidth="1" min="4" max="4"/>
  </cols>
  <sheetData>
    <row r="1" ht="28" customHeight="1">
      <c r="A1" s="1" t="inlineStr">
        <is>
          <t>Painéal Rialaithe Tiomsaithe Airgid - Fundraising Dashboard 2026</t>
        </is>
      </c>
    </row>
    <row r="2"/>
    <row r="3">
      <c r="A3" s="23" t="inlineStr">
        <is>
          <t>Príomhthorthaí (Key Metrics)</t>
        </is>
      </c>
    </row>
    <row r="4">
      <c r="A4" s="24" t="inlineStr">
        <is>
          <t>Sprioc Iomlán (Total Target)</t>
        </is>
      </c>
      <c r="B4" s="25">
        <f>'Imeachtai Tiomsaithe Airgid'!E14</f>
        <v/>
      </c>
    </row>
    <row r="5">
      <c r="A5" s="26" t="inlineStr">
        <is>
          <t>Iomlán Bailithe (Total Raised)</t>
        </is>
      </c>
      <c r="B5" s="25">
        <f>'Imeachtai Tiomsaithe Airgid'!F14</f>
        <v/>
      </c>
    </row>
    <row r="6">
      <c r="A6" s="24" t="inlineStr">
        <is>
          <t>Costais Iomlán (Total Expenses)</t>
        </is>
      </c>
      <c r="B6" s="25">
        <f>'Imeachtai Tiomsaithe Airgid'!G14</f>
        <v/>
      </c>
    </row>
    <row r="7">
      <c r="A7" s="26" t="inlineStr">
        <is>
          <t>Brabús Glan Iomlán (Net Profit)</t>
        </is>
      </c>
      <c r="B7" s="25">
        <f>'Imeachtai Tiomsaithe Airgid'!H14</f>
        <v/>
      </c>
    </row>
    <row r="8">
      <c r="A8" s="24" t="inlineStr">
        <is>
          <t>% den Sprioc Bainte Amach</t>
        </is>
      </c>
      <c r="B8" s="27">
        <f>'Imeachtai Tiomsaithe Airgid'!I14</f>
        <v/>
      </c>
    </row>
    <row r="9">
      <c r="A9" s="26" t="inlineStr">
        <is>
          <t>Gealltanais Urraíochta (Total Pledged)</t>
        </is>
      </c>
      <c r="B9" s="25">
        <f>'Urraitheoiri agus Deontoiri'!D14</f>
        <v/>
      </c>
    </row>
    <row r="10">
      <c r="A10" s="24" t="inlineStr">
        <is>
          <t>Urraíocht Faighte (Sponsorship Received)</t>
        </is>
      </c>
      <c r="B10" s="25">
        <f>'Urraitheoiri agus Deontoiri'!E14</f>
        <v/>
      </c>
    </row>
    <row r="11">
      <c r="A11" s="26" t="inlineStr">
        <is>
          <t>Urraíocht Fágtha (Outstanding Sponsorship)</t>
        </is>
      </c>
      <c r="B11" s="25">
        <f>'Urraitheoiri agus Deontoiri'!F14</f>
        <v/>
      </c>
    </row>
    <row r="12"/>
    <row r="13"/>
    <row r="14">
      <c r="A14" s="23" t="inlineStr">
        <is>
          <t>Achoimre de réir Catagóire (Category Summary)</t>
        </is>
      </c>
    </row>
    <row r="15">
      <c r="A15" s="2" t="inlineStr">
        <is>
          <t>Catagóir</t>
        </is>
      </c>
      <c r="B15" s="2" t="inlineStr">
        <is>
          <t>Bailithe €</t>
        </is>
      </c>
      <c r="C15" s="2" t="inlineStr">
        <is>
          <t>Sprioc €</t>
        </is>
      </c>
    </row>
    <row r="16">
      <c r="A16" s="3" t="inlineStr">
        <is>
          <t>Quiz</t>
        </is>
      </c>
      <c r="B16" s="28">
        <f>SUMIF('Imeachtai Tiomsaithe Airgid'!C4:C12,A16,'Imeachtai Tiomsaithe Airgid'!F4:F12)</f>
        <v/>
      </c>
      <c r="C16" s="28">
        <f>SUMIF('Imeachtai Tiomsaithe Airgid'!C4:C12,A16,'Imeachtai Tiomsaithe Airgid'!E4:E12)</f>
        <v/>
      </c>
    </row>
    <row r="17">
      <c r="A17" s="9" t="inlineStr">
        <is>
          <t>Collection</t>
        </is>
      </c>
      <c r="B17" s="29">
        <f>SUMIF('Imeachtai Tiomsaithe Airgid'!C4:C12,A17,'Imeachtai Tiomsaithe Airgid'!F4:F12)</f>
        <v/>
      </c>
      <c r="C17" s="29">
        <f>SUMIF('Imeachtai Tiomsaithe Airgid'!C4:C12,A17,'Imeachtai Tiomsaithe Airgid'!E4:E12)</f>
        <v/>
      </c>
    </row>
    <row r="18">
      <c r="A18" s="3" t="inlineStr">
        <is>
          <t>Sponsored Event</t>
        </is>
      </c>
      <c r="B18" s="28">
        <f>SUMIF('Imeachtai Tiomsaithe Airgid'!C4:C12,A18,'Imeachtai Tiomsaithe Airgid'!F4:F12)</f>
        <v/>
      </c>
      <c r="C18" s="28">
        <f>SUMIF('Imeachtai Tiomsaithe Airgid'!C4:C12,A18,'Imeachtai Tiomsaithe Airgid'!E4:E12)</f>
        <v/>
      </c>
    </row>
    <row r="19">
      <c r="A19" s="9" t="inlineStr">
        <is>
          <t>Social</t>
        </is>
      </c>
      <c r="B19" s="29">
        <f>SUMIF('Imeachtai Tiomsaithe Airgid'!C4:C12,A19,'Imeachtai Tiomsaithe Airgid'!F4:F12)</f>
        <v/>
      </c>
      <c r="C19" s="29">
        <f>SUMIF('Imeachtai Tiomsaithe Airgid'!C4:C12,A19,'Imeachtai Tiomsaithe Airgid'!E4:E12)</f>
        <v/>
      </c>
    </row>
    <row r="20">
      <c r="A20" s="3" t="inlineStr">
        <is>
          <t>Lotto</t>
        </is>
      </c>
      <c r="B20" s="28">
        <f>SUMIF('Imeachtai Tiomsaithe Airgid'!C4:C12,A20,'Imeachtai Tiomsaithe Airgid'!F4:F12)</f>
        <v/>
      </c>
      <c r="C20" s="28">
        <f>SUMIF('Imeachtai Tiomsaithe Airgid'!C4:C12,A20,'Imeachtai Tiomsaithe Airgid'!E4:E12)</f>
        <v/>
      </c>
    </row>
    <row r="21">
      <c r="A21" s="9" t="inlineStr">
        <is>
          <t>Sports</t>
        </is>
      </c>
      <c r="B21" s="29">
        <f>SUMIF('Imeachtai Tiomsaithe Airgid'!C4:C12,A21,'Imeachtai Tiomsaithe Airgid'!F4:F12)</f>
        <v/>
      </c>
      <c r="C21" s="29">
        <f>SUMIF('Imeachtai Tiomsaithe Airgid'!C4:C12,A21,'Imeachtai Tiomsaithe Airgid'!E4:E12)</f>
        <v/>
      </c>
    </row>
  </sheetData>
  <mergeCells count="3">
    <mergeCell ref="A1:F1"/>
    <mergeCell ref="A3:B3"/>
    <mergeCell ref="A14:C14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45" customWidth="1" min="1" max="1"/>
    <col width="45" customWidth="1" min="2" max="2"/>
  </cols>
  <sheetData>
    <row r="1" ht="28" customHeight="1">
      <c r="A1" s="1" t="inlineStr">
        <is>
          <t>Treoracha Úsáide - Instructions</t>
        </is>
      </c>
    </row>
    <row r="2"/>
    <row r="3">
      <c r="A3" s="30" t="inlineStr">
        <is>
          <t>Faoin gCóras (About this Tracker)</t>
        </is>
      </c>
    </row>
    <row r="4" ht="40" customHeight="1">
      <c r="A4" s="31" t="inlineStr">
        <is>
          <t>Cabhraíonn an tréascán seo le cumainn chamógaíochta chun airgead a bhailítear ó imeachtaí tiomsaithe agus urraíocht a rianú go héasca i gcaitheamh na bliana.</t>
        </is>
      </c>
    </row>
    <row r="5"/>
    <row r="6">
      <c r="A6" s="32" t="inlineStr">
        <is>
          <t>Imeachtaí Tiomsaithe Airgid</t>
        </is>
      </c>
    </row>
    <row r="7" ht="55" customHeight="1">
      <c r="A7" s="31" t="inlineStr">
        <is>
          <t>Liostaigh gach imeacht tiomsaithe airgid anseo. Cuir isteach an sprioc, an méid a bailíodh agus na costais sna cealla buí (in-athraithe). Ríomhtar an brabús glan, an céatadán den sprioc agus an stádas go huathoibríoch le foirmlí.</t>
        </is>
      </c>
    </row>
    <row r="8"/>
    <row r="9">
      <c r="A9" s="32" t="inlineStr">
        <is>
          <t>Urraitheoirí agus Deontóirí</t>
        </is>
      </c>
    </row>
    <row r="10" ht="55" customHeight="1">
      <c r="A10" s="31" t="inlineStr">
        <is>
          <t>Coinnigh taifead de gach urraitheoir agus deontóir. Cuir isteach an méid gealita agus an méid faighte sna cealla buí; ríomhfar an fuílleach fágtha le fáil agus an stádas íocaíochta go huathoibríoch. Úsáid an uirlis chuardaigh chun eolas faoi urraitheoir ar leith a fháil go tapa.</t>
        </is>
      </c>
    </row>
    <row r="11"/>
    <row r="12">
      <c r="A12" s="32" t="inlineStr">
        <is>
          <t>Painéal Rialaithe</t>
        </is>
      </c>
    </row>
    <row r="13" ht="55" customHeight="1">
      <c r="A13" s="31" t="inlineStr">
        <is>
          <t>Léiríonn an leathanach seo achoimre ar na príomhthorthaí airgeadais go léir chomh maith le léaráidí (barra agus píchairt) a thugann léargas gasta ar fheidhmíocht gach imeachta agus catagóire.</t>
        </is>
      </c>
    </row>
    <row r="14"/>
    <row r="15">
      <c r="A15" s="32" t="inlineStr">
        <is>
          <t>Nótaí Ginearálta</t>
        </is>
      </c>
    </row>
    <row r="16" ht="55" customHeight="1">
      <c r="A16" s="31" t="inlineStr">
        <is>
          <t>Ná hathraigh na foirmlí i gcolúin ríofa (dath bán/glas éadrom). Athraigh ach amháin na cealla buí. Sábháil an comhad go rialta agus déan cúltaca air ag deireadh gach ráithe.</t>
        </is>
      </c>
    </row>
  </sheetData>
  <mergeCells count="11">
    <mergeCell ref="A1:B1"/>
    <mergeCell ref="A3:B3"/>
    <mergeCell ref="A4:B4"/>
    <mergeCell ref="A6:B6"/>
    <mergeCell ref="A7:B7"/>
    <mergeCell ref="A9:B9"/>
    <mergeCell ref="A10:B10"/>
    <mergeCell ref="A12:B12"/>
    <mergeCell ref="A13:B13"/>
    <mergeCell ref="A15:B15"/>
    <mergeCell ref="A16:B1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2026-07-14T11:27:08Z</dcterms:created>
  <dcterms:modified xmlns:dcterms="http://purl.org/dc/terms/" xmlns:xsi="http://www.w3.org/2001/XMLSchema-instance" xsi:type="dcterms:W3CDTF">2026-07-14T11:27:08Z</dcterms:modified>
</cp:coreProperties>
</file>